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6"/>
  <workbookPr updateLinks="always" defaultThemeVersion="124226"/>
  <mc:AlternateContent xmlns:mc="http://schemas.openxmlformats.org/markup-compatibility/2006">
    <mc:Choice Requires="x15">
      <x15ac:absPath xmlns:x15ac="http://schemas.microsoft.com/office/spreadsheetml/2010/11/ac" url="C:\Users\user\Desktop\Speichern\"/>
    </mc:Choice>
  </mc:AlternateContent>
  <xr:revisionPtr revIDLastSave="0" documentId="13_ncr:1_{5B115F55-A64F-4385-99A8-2AB924F0CD28}" xr6:coauthVersionLast="36" xr6:coauthVersionMax="36" xr10:uidLastSave="{00000000-0000-0000-0000-000000000000}"/>
  <bookViews>
    <workbookView xWindow="0" yWindow="0" windowWidth="23040" windowHeight="9192" tabRatio="561" activeTab="1" xr2:uid="{00000000-000D-0000-FFFF-FFFF00000000}"/>
  </bookViews>
  <sheets>
    <sheet name="Hinweise" sheetId="4" r:id="rId1"/>
    <sheet name="Tabelle" sheetId="1" r:id="rId2"/>
    <sheet name="Diagramm" sheetId="5" r:id="rId3"/>
    <sheet name="Punktebewegung" sheetId="6" r:id="rId4"/>
  </sheets>
  <definedNames>
    <definedName name="_xlnm._FilterDatabase" localSheetId="1" hidden="1">Tabelle!$AD$45:$AM$45</definedName>
    <definedName name="_xlnm.Print_Area" localSheetId="0">Hinweise!$A$1:$C$14</definedName>
    <definedName name="_xlnm.Print_Area" localSheetId="1">Tabelle!$A$1:$CG$49</definedName>
  </definedNames>
  <calcPr calcId="191029"/>
</workbook>
</file>

<file path=xl/calcChain.xml><?xml version="1.0" encoding="utf-8"?>
<calcChain xmlns="http://schemas.openxmlformats.org/spreadsheetml/2006/main">
  <c r="CB7" i="1" l="1"/>
  <c r="DF8" i="1" l="1"/>
  <c r="DF9" i="1"/>
  <c r="DF10" i="1"/>
  <c r="DF11" i="1"/>
  <c r="DF12" i="1"/>
  <c r="DF13" i="1"/>
  <c r="DF14" i="1"/>
  <c r="DF15" i="1"/>
  <c r="DF16" i="1"/>
  <c r="DF17" i="1"/>
  <c r="DF18" i="1"/>
  <c r="DF19" i="1"/>
  <c r="DF20" i="1"/>
  <c r="DF21" i="1"/>
  <c r="DF22" i="1"/>
  <c r="DF23" i="1"/>
  <c r="DF24" i="1"/>
  <c r="DF25" i="1"/>
  <c r="DF26" i="1"/>
  <c r="DF27" i="1"/>
  <c r="DF28" i="1"/>
  <c r="DF29" i="1"/>
  <c r="DF30" i="1"/>
  <c r="DF31" i="1"/>
  <c r="DF32" i="1"/>
  <c r="DF33" i="1"/>
  <c r="DF34" i="1"/>
  <c r="DF35" i="1"/>
  <c r="DF36" i="1"/>
  <c r="DF7" i="1"/>
  <c r="DE8" i="1"/>
  <c r="DE9" i="1"/>
  <c r="DE10" i="1"/>
  <c r="DE11" i="1"/>
  <c r="DE12" i="1"/>
  <c r="DE13" i="1"/>
  <c r="DE14" i="1"/>
  <c r="DE15" i="1"/>
  <c r="DE16" i="1"/>
  <c r="DE17" i="1"/>
  <c r="DE18" i="1"/>
  <c r="DE19" i="1"/>
  <c r="DE20" i="1"/>
  <c r="DE21" i="1"/>
  <c r="DE22" i="1"/>
  <c r="DE23" i="1"/>
  <c r="DE24" i="1"/>
  <c r="DE25" i="1"/>
  <c r="DE26" i="1"/>
  <c r="DE27" i="1"/>
  <c r="DE28" i="1"/>
  <c r="DE29" i="1"/>
  <c r="DE30" i="1"/>
  <c r="DE31" i="1"/>
  <c r="DE32" i="1"/>
  <c r="DE33" i="1"/>
  <c r="DE34" i="1"/>
  <c r="DE35" i="1"/>
  <c r="DE36" i="1"/>
  <c r="DE7" i="1"/>
  <c r="DD8" i="1"/>
  <c r="DD9" i="1"/>
  <c r="DD10" i="1"/>
  <c r="DD11" i="1"/>
  <c r="DD12" i="1"/>
  <c r="DD13" i="1"/>
  <c r="DD14" i="1"/>
  <c r="DD15" i="1"/>
  <c r="DD16" i="1"/>
  <c r="DD17" i="1"/>
  <c r="DD18" i="1"/>
  <c r="DD19" i="1"/>
  <c r="DD20" i="1"/>
  <c r="DD21" i="1"/>
  <c r="DD22" i="1"/>
  <c r="DD23" i="1"/>
  <c r="DD24" i="1"/>
  <c r="DD25" i="1"/>
  <c r="DD26" i="1"/>
  <c r="DD27" i="1"/>
  <c r="DD28" i="1"/>
  <c r="DD29" i="1"/>
  <c r="DD30" i="1"/>
  <c r="DD31" i="1"/>
  <c r="DD32" i="1"/>
  <c r="DD33" i="1"/>
  <c r="DD34" i="1"/>
  <c r="DD35" i="1"/>
  <c r="DD36" i="1"/>
  <c r="DD7" i="1"/>
  <c r="DC8" i="1"/>
  <c r="DC9" i="1"/>
  <c r="DC10" i="1"/>
  <c r="DC11" i="1"/>
  <c r="DC12" i="1"/>
  <c r="DC13" i="1"/>
  <c r="DC14" i="1"/>
  <c r="DC15" i="1"/>
  <c r="DC16" i="1"/>
  <c r="DC17" i="1"/>
  <c r="DC18" i="1"/>
  <c r="DC19" i="1"/>
  <c r="DC20" i="1"/>
  <c r="DC21" i="1"/>
  <c r="DC22" i="1"/>
  <c r="DC23" i="1"/>
  <c r="DC24" i="1"/>
  <c r="DC25" i="1"/>
  <c r="DC26" i="1"/>
  <c r="DC27" i="1"/>
  <c r="DC28" i="1"/>
  <c r="DC29" i="1"/>
  <c r="DC30" i="1"/>
  <c r="DC31" i="1"/>
  <c r="DC32" i="1"/>
  <c r="DC33" i="1"/>
  <c r="DC34" i="1"/>
  <c r="DC35" i="1"/>
  <c r="DC36" i="1"/>
  <c r="DC7" i="1"/>
  <c r="AL40" i="1"/>
  <c r="AL42" i="1" s="1"/>
  <c r="AW40" i="1"/>
  <c r="AW42" i="1" s="1"/>
  <c r="BB40" i="1"/>
  <c r="BB42" i="1" s="1"/>
  <c r="BB39" i="1"/>
  <c r="AW39" i="1"/>
  <c r="AL39" i="1"/>
  <c r="P39" i="1" l="1"/>
  <c r="P40" i="1"/>
  <c r="P42" i="1" s="1"/>
  <c r="H40" i="1" l="1"/>
  <c r="I40" i="1"/>
  <c r="J40" i="1"/>
  <c r="K40" i="1"/>
  <c r="L40" i="1"/>
  <c r="M40" i="1"/>
  <c r="N40" i="1"/>
  <c r="O40" i="1"/>
  <c r="Q40" i="1"/>
  <c r="R40" i="1"/>
  <c r="S40" i="1"/>
  <c r="T40" i="1"/>
  <c r="U40" i="1"/>
  <c r="V40" i="1"/>
  <c r="W40" i="1"/>
  <c r="X40" i="1"/>
  <c r="Y40" i="1"/>
  <c r="Z40" i="1"/>
  <c r="BH40" i="1"/>
  <c r="BH42" i="1" s="1"/>
  <c r="BI40" i="1"/>
  <c r="BI42" i="1" s="1"/>
  <c r="BJ40" i="1"/>
  <c r="BK40" i="1"/>
  <c r="BL40" i="1"/>
  <c r="BL42" i="1" s="1"/>
  <c r="BM40" i="1"/>
  <c r="BN40" i="1"/>
  <c r="BO40" i="1"/>
  <c r="BP40" i="1"/>
  <c r="BP42" i="1" s="1"/>
  <c r="BG40" i="1"/>
  <c r="BG42" i="1" s="1"/>
  <c r="AE40" i="1"/>
  <c r="AF40" i="1"/>
  <c r="AG40" i="1"/>
  <c r="AG42" i="1" s="1"/>
  <c r="AH40" i="1"/>
  <c r="AH42" i="1" s="1"/>
  <c r="AI40" i="1"/>
  <c r="AJ40" i="1"/>
  <c r="AK40" i="1"/>
  <c r="AM40" i="1"/>
  <c r="AM42" i="1" s="1"/>
  <c r="AD40" i="1"/>
  <c r="AR40" i="1"/>
  <c r="AR42" i="1" s="1"/>
  <c r="AS40" i="1"/>
  <c r="AS42" i="1" s="1"/>
  <c r="AT40" i="1"/>
  <c r="AT42" i="1" s="1"/>
  <c r="AU40" i="1"/>
  <c r="AU42" i="1" s="1"/>
  <c r="AV40" i="1"/>
  <c r="AX40" i="1"/>
  <c r="AY40" i="1"/>
  <c r="AZ40" i="1"/>
  <c r="BA40" i="1"/>
  <c r="BC40" i="1"/>
  <c r="AQ40" i="1"/>
  <c r="AE39" i="1"/>
  <c r="AF39" i="1"/>
  <c r="AG39" i="1"/>
  <c r="AH39" i="1"/>
  <c r="AI39" i="1"/>
  <c r="AJ39" i="1"/>
  <c r="AK39" i="1"/>
  <c r="AM39" i="1"/>
  <c r="AQ39" i="1"/>
  <c r="AR39" i="1"/>
  <c r="AS39" i="1"/>
  <c r="AT39" i="1"/>
  <c r="AU39" i="1"/>
  <c r="AV39" i="1"/>
  <c r="AX39" i="1"/>
  <c r="AX42" i="1" s="1"/>
  <c r="AY39" i="1"/>
  <c r="AZ39" i="1"/>
  <c r="BA39" i="1"/>
  <c r="BC39" i="1"/>
  <c r="BG39" i="1"/>
  <c r="BH39" i="1"/>
  <c r="BI39" i="1"/>
  <c r="BJ39" i="1"/>
  <c r="BK39" i="1"/>
  <c r="BL39" i="1"/>
  <c r="BM39" i="1"/>
  <c r="BN39" i="1"/>
  <c r="BO39" i="1"/>
  <c r="BP39" i="1"/>
  <c r="AD39" i="1"/>
  <c r="H39" i="1"/>
  <c r="I39" i="1"/>
  <c r="J39" i="1"/>
  <c r="K39" i="1"/>
  <c r="L39" i="1"/>
  <c r="M39" i="1"/>
  <c r="N39" i="1"/>
  <c r="O39" i="1"/>
  <c r="Q39" i="1"/>
  <c r="R39" i="1"/>
  <c r="S39" i="1"/>
  <c r="T39" i="1"/>
  <c r="U39" i="1"/>
  <c r="V39" i="1"/>
  <c r="W39" i="1"/>
  <c r="X39" i="1"/>
  <c r="Y39" i="1"/>
  <c r="Z39" i="1"/>
  <c r="G39" i="1"/>
  <c r="DH8" i="1"/>
  <c r="DH9" i="1"/>
  <c r="DH10" i="1"/>
  <c r="DH11" i="1"/>
  <c r="DH12" i="1"/>
  <c r="DH13" i="1"/>
  <c r="DH14" i="1"/>
  <c r="DH15" i="1"/>
  <c r="DH16" i="1"/>
  <c r="DH17" i="1"/>
  <c r="DH18" i="1"/>
  <c r="DH19" i="1"/>
  <c r="DH20" i="1"/>
  <c r="DH21" i="1"/>
  <c r="DH22" i="1"/>
  <c r="DH23" i="1"/>
  <c r="DH24" i="1"/>
  <c r="DH25" i="1"/>
  <c r="DH26" i="1"/>
  <c r="DH27" i="1"/>
  <c r="DH28" i="1"/>
  <c r="DH29" i="1"/>
  <c r="DH30" i="1"/>
  <c r="DH31" i="1"/>
  <c r="DH32" i="1"/>
  <c r="DH33" i="1"/>
  <c r="DH34" i="1"/>
  <c r="DH35" i="1"/>
  <c r="DH36" i="1"/>
  <c r="DG8" i="1"/>
  <c r="DG9" i="1"/>
  <c r="DG10" i="1"/>
  <c r="DG11" i="1"/>
  <c r="DG12" i="1"/>
  <c r="DG13" i="1"/>
  <c r="DG14" i="1"/>
  <c r="DG15" i="1"/>
  <c r="DG16" i="1"/>
  <c r="DG17" i="1"/>
  <c r="DG18" i="1"/>
  <c r="DG19" i="1"/>
  <c r="DG20" i="1"/>
  <c r="DG21" i="1"/>
  <c r="DG22" i="1"/>
  <c r="DG23" i="1"/>
  <c r="DG24" i="1"/>
  <c r="DG25" i="1"/>
  <c r="DG26" i="1"/>
  <c r="DG27" i="1"/>
  <c r="DG28" i="1"/>
  <c r="DG29" i="1"/>
  <c r="DG30" i="1"/>
  <c r="DG31" i="1"/>
  <c r="DG32" i="1"/>
  <c r="DG33" i="1"/>
  <c r="DG34" i="1"/>
  <c r="DG35" i="1"/>
  <c r="DG36" i="1"/>
  <c r="DB8" i="1"/>
  <c r="DB9" i="1"/>
  <c r="DB10" i="1"/>
  <c r="DB11" i="1"/>
  <c r="DB12" i="1"/>
  <c r="DB13" i="1"/>
  <c r="DB14" i="1"/>
  <c r="DB15" i="1"/>
  <c r="DB16" i="1"/>
  <c r="DB17" i="1"/>
  <c r="DB18" i="1"/>
  <c r="DB19" i="1"/>
  <c r="DB20" i="1"/>
  <c r="DB21" i="1"/>
  <c r="DB22" i="1"/>
  <c r="DB23" i="1"/>
  <c r="DB24" i="1"/>
  <c r="DB25" i="1"/>
  <c r="DB26" i="1"/>
  <c r="DB27" i="1"/>
  <c r="DB28" i="1"/>
  <c r="DB29" i="1"/>
  <c r="DB30" i="1"/>
  <c r="DB31" i="1"/>
  <c r="DB32" i="1"/>
  <c r="DB33" i="1"/>
  <c r="DB34" i="1"/>
  <c r="DB35" i="1"/>
  <c r="DB36" i="1"/>
  <c r="DA8" i="1"/>
  <c r="DA9" i="1"/>
  <c r="DA10" i="1"/>
  <c r="DA11" i="1"/>
  <c r="DA12" i="1"/>
  <c r="DA13" i="1"/>
  <c r="DA14" i="1"/>
  <c r="DA15" i="1"/>
  <c r="DA16" i="1"/>
  <c r="DA17" i="1"/>
  <c r="DA18" i="1"/>
  <c r="DA19" i="1"/>
  <c r="DA20" i="1"/>
  <c r="DA21" i="1"/>
  <c r="DA22" i="1"/>
  <c r="DA23" i="1"/>
  <c r="DA24" i="1"/>
  <c r="DA25" i="1"/>
  <c r="DA26" i="1"/>
  <c r="DA27" i="1"/>
  <c r="DA28" i="1"/>
  <c r="DA29" i="1"/>
  <c r="DA30" i="1"/>
  <c r="DA31" i="1"/>
  <c r="DA32" i="1"/>
  <c r="DA33" i="1"/>
  <c r="DA34" i="1"/>
  <c r="DA35" i="1"/>
  <c r="DA36" i="1"/>
  <c r="CZ8" i="1"/>
  <c r="CZ9" i="1"/>
  <c r="CZ10" i="1"/>
  <c r="CZ11" i="1"/>
  <c r="CZ12" i="1"/>
  <c r="CZ13" i="1"/>
  <c r="CZ14" i="1"/>
  <c r="CZ15" i="1"/>
  <c r="CZ16" i="1"/>
  <c r="CZ17" i="1"/>
  <c r="CZ18" i="1"/>
  <c r="CZ19" i="1"/>
  <c r="CZ20" i="1"/>
  <c r="CZ21" i="1"/>
  <c r="CZ22" i="1"/>
  <c r="CZ23" i="1"/>
  <c r="CZ24" i="1"/>
  <c r="CZ25" i="1"/>
  <c r="CZ26" i="1"/>
  <c r="CZ27" i="1"/>
  <c r="CZ28" i="1"/>
  <c r="CZ29" i="1"/>
  <c r="CZ30" i="1"/>
  <c r="CZ31" i="1"/>
  <c r="CZ32" i="1"/>
  <c r="CZ33" i="1"/>
  <c r="CZ34" i="1"/>
  <c r="CZ35" i="1"/>
  <c r="CZ36" i="1"/>
  <c r="CY8" i="1"/>
  <c r="CY9" i="1"/>
  <c r="CY10" i="1"/>
  <c r="CY11" i="1"/>
  <c r="CY12" i="1"/>
  <c r="CY13" i="1"/>
  <c r="CY14" i="1"/>
  <c r="CY15" i="1"/>
  <c r="CY16" i="1"/>
  <c r="CY17" i="1"/>
  <c r="CY18" i="1"/>
  <c r="CY19" i="1"/>
  <c r="CY20" i="1"/>
  <c r="CY21" i="1"/>
  <c r="CY22" i="1"/>
  <c r="CY23" i="1"/>
  <c r="CY24" i="1"/>
  <c r="CY25" i="1"/>
  <c r="CY26" i="1"/>
  <c r="CY27" i="1"/>
  <c r="CY28" i="1"/>
  <c r="CY29" i="1"/>
  <c r="CY30" i="1"/>
  <c r="CY31" i="1"/>
  <c r="CY32" i="1"/>
  <c r="CY33" i="1"/>
  <c r="CY34" i="1"/>
  <c r="CY35" i="1"/>
  <c r="CY36" i="1"/>
  <c r="CW36" i="1"/>
  <c r="DH7" i="1"/>
  <c r="DG7" i="1"/>
  <c r="DB7" i="1"/>
  <c r="DA7" i="1"/>
  <c r="CZ7" i="1"/>
  <c r="CY7" i="1"/>
  <c r="CW8" i="1"/>
  <c r="CW9" i="1"/>
  <c r="CW10" i="1"/>
  <c r="CW11" i="1"/>
  <c r="CW12" i="1"/>
  <c r="CW13" i="1"/>
  <c r="CW14" i="1"/>
  <c r="CW15" i="1"/>
  <c r="CW16" i="1"/>
  <c r="CW17" i="1"/>
  <c r="CW18" i="1"/>
  <c r="CW19" i="1"/>
  <c r="CW20" i="1"/>
  <c r="CW21" i="1"/>
  <c r="CW22" i="1"/>
  <c r="CW23" i="1"/>
  <c r="CW24" i="1"/>
  <c r="CW25" i="1"/>
  <c r="CW26" i="1"/>
  <c r="CW27" i="1"/>
  <c r="CW28" i="1"/>
  <c r="CW29" i="1"/>
  <c r="CW30" i="1"/>
  <c r="CW31" i="1"/>
  <c r="CW32" i="1"/>
  <c r="CW33" i="1"/>
  <c r="CW34" i="1"/>
  <c r="CW35" i="1"/>
  <c r="CV8" i="1"/>
  <c r="CV9" i="1"/>
  <c r="CV10" i="1"/>
  <c r="CV11" i="1"/>
  <c r="CV12" i="1"/>
  <c r="CV13" i="1"/>
  <c r="CV14" i="1"/>
  <c r="CV15" i="1"/>
  <c r="CV16" i="1"/>
  <c r="CV17" i="1"/>
  <c r="CV18" i="1"/>
  <c r="CV19" i="1"/>
  <c r="CV20" i="1"/>
  <c r="CV21" i="1"/>
  <c r="CV22" i="1"/>
  <c r="CV23" i="1"/>
  <c r="CV24" i="1"/>
  <c r="CV25" i="1"/>
  <c r="CV26" i="1"/>
  <c r="CV27" i="1"/>
  <c r="CV28" i="1"/>
  <c r="CV29" i="1"/>
  <c r="CV30" i="1"/>
  <c r="CV31" i="1"/>
  <c r="CV32" i="1"/>
  <c r="CV33" i="1"/>
  <c r="CV34" i="1"/>
  <c r="CV35" i="1"/>
  <c r="CV36" i="1"/>
  <c r="CU8" i="1"/>
  <c r="CU9" i="1"/>
  <c r="CU10" i="1"/>
  <c r="CU11" i="1"/>
  <c r="CU12" i="1"/>
  <c r="CU13" i="1"/>
  <c r="CU14" i="1"/>
  <c r="CU15" i="1"/>
  <c r="CU16" i="1"/>
  <c r="CU17" i="1"/>
  <c r="CU18" i="1"/>
  <c r="CU19" i="1"/>
  <c r="CU20" i="1"/>
  <c r="CU21" i="1"/>
  <c r="CU22" i="1"/>
  <c r="CU23" i="1"/>
  <c r="CU24" i="1"/>
  <c r="CU25" i="1"/>
  <c r="CU26" i="1"/>
  <c r="CU27" i="1"/>
  <c r="CU28" i="1"/>
  <c r="CU29" i="1"/>
  <c r="CU30" i="1"/>
  <c r="CU31" i="1"/>
  <c r="CU32" i="1"/>
  <c r="CU33" i="1"/>
  <c r="CU34" i="1"/>
  <c r="CU35" i="1"/>
  <c r="CU36" i="1"/>
  <c r="CT8" i="1"/>
  <c r="CT9" i="1"/>
  <c r="CT10" i="1"/>
  <c r="CT11" i="1"/>
  <c r="CT12" i="1"/>
  <c r="CT13" i="1"/>
  <c r="CT14" i="1"/>
  <c r="CT15" i="1"/>
  <c r="CT16" i="1"/>
  <c r="CT17" i="1"/>
  <c r="CT18" i="1"/>
  <c r="CT19" i="1"/>
  <c r="CT20" i="1"/>
  <c r="CT21" i="1"/>
  <c r="CT22" i="1"/>
  <c r="CT23" i="1"/>
  <c r="CT24" i="1"/>
  <c r="CT25" i="1"/>
  <c r="CT26" i="1"/>
  <c r="CT27" i="1"/>
  <c r="CT28" i="1"/>
  <c r="CT29" i="1"/>
  <c r="CT30" i="1"/>
  <c r="CT31" i="1"/>
  <c r="CT32" i="1"/>
  <c r="CT33" i="1"/>
  <c r="CT34" i="1"/>
  <c r="CT35" i="1"/>
  <c r="CT36" i="1"/>
  <c r="CW7" i="1"/>
  <c r="CV7" i="1"/>
  <c r="CU7" i="1"/>
  <c r="CT7" i="1"/>
  <c r="G40" i="1"/>
  <c r="G42" i="1" s="1"/>
  <c r="BX3" i="1"/>
  <c r="CD33" i="1"/>
  <c r="CD34" i="1"/>
  <c r="CD35" i="1"/>
  <c r="CD36" i="1"/>
  <c r="CB33" i="1"/>
  <c r="CF33" i="1"/>
  <c r="CB34" i="1"/>
  <c r="CF34" i="1"/>
  <c r="CB35" i="1"/>
  <c r="CF35" i="1"/>
  <c r="CB36" i="1"/>
  <c r="CF36" i="1"/>
  <c r="BE7" i="1"/>
  <c r="BR36" i="1"/>
  <c r="BR35" i="1"/>
  <c r="BR34" i="1"/>
  <c r="BR33" i="1"/>
  <c r="BR32" i="1"/>
  <c r="BR31" i="1"/>
  <c r="BR30" i="1"/>
  <c r="BR29" i="1"/>
  <c r="BR28" i="1"/>
  <c r="BR27" i="1"/>
  <c r="BR26" i="1"/>
  <c r="BR25" i="1"/>
  <c r="BR24" i="1"/>
  <c r="BR23" i="1"/>
  <c r="BR22" i="1"/>
  <c r="BR21" i="1"/>
  <c r="BR20" i="1"/>
  <c r="BR19" i="1"/>
  <c r="BR18" i="1"/>
  <c r="BR17" i="1"/>
  <c r="BR16" i="1"/>
  <c r="BR15" i="1"/>
  <c r="BR14" i="1"/>
  <c r="BR13" i="1"/>
  <c r="BR12" i="1"/>
  <c r="BR11" i="1"/>
  <c r="BR10" i="1"/>
  <c r="BR9" i="1"/>
  <c r="BR8" i="1"/>
  <c r="BR7" i="1"/>
  <c r="BR4" i="1"/>
  <c r="BE4" i="1"/>
  <c r="BE8" i="1"/>
  <c r="BE9" i="1"/>
  <c r="BE10" i="1"/>
  <c r="BE11" i="1"/>
  <c r="BE12" i="1"/>
  <c r="BE13" i="1"/>
  <c r="BE14" i="1"/>
  <c r="BE15" i="1"/>
  <c r="BE16" i="1"/>
  <c r="BE17" i="1"/>
  <c r="BE18" i="1"/>
  <c r="BE19" i="1"/>
  <c r="BE20" i="1"/>
  <c r="BE21" i="1"/>
  <c r="BE22" i="1"/>
  <c r="BE23" i="1"/>
  <c r="BE24" i="1"/>
  <c r="BE25" i="1"/>
  <c r="BE26" i="1"/>
  <c r="BE27" i="1"/>
  <c r="BE28" i="1"/>
  <c r="BE29" i="1"/>
  <c r="BE30" i="1"/>
  <c r="BE31" i="1"/>
  <c r="BE32" i="1"/>
  <c r="BE33" i="1"/>
  <c r="BE34" i="1"/>
  <c r="BE35" i="1"/>
  <c r="BE36" i="1"/>
  <c r="AO8" i="1"/>
  <c r="AO9" i="1"/>
  <c r="AO10" i="1"/>
  <c r="AO11" i="1"/>
  <c r="AO12" i="1"/>
  <c r="AO13" i="1"/>
  <c r="AO14" i="1"/>
  <c r="AO15" i="1"/>
  <c r="AO16" i="1"/>
  <c r="AO17" i="1"/>
  <c r="AO18" i="1"/>
  <c r="AO19" i="1"/>
  <c r="AO20" i="1"/>
  <c r="AO21" i="1"/>
  <c r="AO22" i="1"/>
  <c r="AO23" i="1"/>
  <c r="AO24" i="1"/>
  <c r="AO25" i="1"/>
  <c r="AO26" i="1"/>
  <c r="AO27" i="1"/>
  <c r="AO28" i="1"/>
  <c r="AO29" i="1"/>
  <c r="AO30" i="1"/>
  <c r="AO31" i="1"/>
  <c r="AO32" i="1"/>
  <c r="AO33" i="1"/>
  <c r="AO34" i="1"/>
  <c r="AO35" i="1"/>
  <c r="AO36" i="1"/>
  <c r="AO7" i="1"/>
  <c r="AO4" i="1"/>
  <c r="CB22" i="1"/>
  <c r="CF22" i="1"/>
  <c r="CD22" i="1"/>
  <c r="CD17" i="1"/>
  <c r="CB17" i="1"/>
  <c r="CF17" i="1"/>
  <c r="CD20" i="1"/>
  <c r="CB20" i="1"/>
  <c r="CF20" i="1"/>
  <c r="CB21" i="1"/>
  <c r="CF21" i="1"/>
  <c r="CD21" i="1"/>
  <c r="CB18" i="1"/>
  <c r="CF18" i="1"/>
  <c r="CD18" i="1"/>
  <c r="CB19" i="1"/>
  <c r="CF19" i="1"/>
  <c r="CD19" i="1"/>
  <c r="CD32" i="1"/>
  <c r="CB32" i="1"/>
  <c r="CF32" i="1"/>
  <c r="CD31" i="1"/>
  <c r="CB31" i="1"/>
  <c r="CF31" i="1"/>
  <c r="CD26" i="1"/>
  <c r="CB26" i="1"/>
  <c r="CF26" i="1"/>
  <c r="CB23" i="1"/>
  <c r="CF23" i="1"/>
  <c r="CD23" i="1"/>
  <c r="CB27" i="1"/>
  <c r="CF27" i="1"/>
  <c r="CD27" i="1"/>
  <c r="CD24" i="1"/>
  <c r="CB24" i="1"/>
  <c r="CF24" i="1"/>
  <c r="CD25" i="1"/>
  <c r="CB25" i="1"/>
  <c r="CF25" i="1"/>
  <c r="CD30" i="1"/>
  <c r="CB30" i="1"/>
  <c r="CF30" i="1"/>
  <c r="CD28" i="1"/>
  <c r="CB28" i="1"/>
  <c r="CF28" i="1"/>
  <c r="CD29" i="1"/>
  <c r="CB29" i="1"/>
  <c r="CF29" i="1"/>
  <c r="CB9" i="1"/>
  <c r="CF9" i="1"/>
  <c r="CB10" i="1"/>
  <c r="CF10" i="1"/>
  <c r="CD11" i="1"/>
  <c r="CB11" i="1"/>
  <c r="CF11" i="1"/>
  <c r="CD9" i="1"/>
  <c r="CD10" i="1"/>
  <c r="CD12" i="1"/>
  <c r="CB12" i="1"/>
  <c r="CF12" i="1"/>
  <c r="CD8" i="1"/>
  <c r="CB8" i="1"/>
  <c r="CF8" i="1"/>
  <c r="AF42" i="1"/>
  <c r="AD42" i="1" l="1"/>
  <c r="AK42" i="1"/>
  <c r="AJ42" i="1"/>
  <c r="AI42" i="1"/>
  <c r="AE42" i="1"/>
  <c r="BK42" i="1"/>
  <c r="BO42" i="1"/>
  <c r="BN42" i="1"/>
  <c r="BM42" i="1"/>
  <c r="BJ42" i="1"/>
  <c r="BC42" i="1"/>
  <c r="BA42" i="1"/>
  <c r="AZ42" i="1"/>
  <c r="AY42" i="1"/>
  <c r="AV42" i="1"/>
  <c r="AQ42" i="1"/>
  <c r="AB9" i="1" a="1"/>
  <c r="AB9" i="1" s="1"/>
  <c r="AB32" i="1" a="1"/>
  <c r="AB32" i="1" s="1"/>
  <c r="AB24" i="1" a="1"/>
  <c r="AB24" i="1" s="1"/>
  <c r="AB21" i="1" a="1"/>
  <c r="AB21" i="1" s="1"/>
  <c r="AB11" i="1" a="1"/>
  <c r="AB11" i="1" s="1"/>
  <c r="AB7" i="1" a="1"/>
  <c r="AB7" i="1" s="1"/>
  <c r="T42" i="1"/>
  <c r="AB8" i="1" a="1"/>
  <c r="AB8" i="1" s="1"/>
  <c r="O42" i="1"/>
  <c r="Z42" i="1"/>
  <c r="L42" i="1"/>
  <c r="K42" i="1"/>
  <c r="J42" i="1"/>
  <c r="Q42" i="1"/>
  <c r="X42" i="1"/>
  <c r="W42" i="1"/>
  <c r="V42" i="1"/>
  <c r="U42" i="1"/>
  <c r="S42" i="1"/>
  <c r="R42" i="1"/>
  <c r="Y42" i="1"/>
  <c r="N42" i="1"/>
  <c r="M42" i="1"/>
  <c r="I42" i="1"/>
  <c r="H42" i="1"/>
  <c r="AB31" i="1" a="1"/>
  <c r="AB31" i="1" s="1"/>
  <c r="AB34" i="1" a="1"/>
  <c r="AB34" i="1" s="1"/>
  <c r="BU35" i="1"/>
  <c r="BU31" i="1"/>
  <c r="BU27" i="1"/>
  <c r="BU23" i="1"/>
  <c r="BU19" i="1"/>
  <c r="BU15" i="1"/>
  <c r="BU11" i="1"/>
  <c r="AB17" i="1" a="1"/>
  <c r="AB17" i="1" s="1"/>
  <c r="AB13" i="1" a="1"/>
  <c r="AB13" i="1" s="1"/>
  <c r="AB19" i="1" a="1"/>
  <c r="AB19" i="1" s="1"/>
  <c r="AB15" i="1" a="1"/>
  <c r="AB15" i="1" s="1"/>
  <c r="BZ15" i="1" s="1"/>
  <c r="AB12" i="1" a="1"/>
  <c r="AB12" i="1" s="1"/>
  <c r="AB27" i="1" a="1"/>
  <c r="AB27" i="1" s="1"/>
  <c r="BZ27" i="1" s="1"/>
  <c r="AB36" i="1" a="1"/>
  <c r="AB36" i="1" s="1"/>
  <c r="AB30" i="1" a="1"/>
  <c r="AB30" i="1" s="1"/>
  <c r="AB23" i="1" a="1"/>
  <c r="AB23" i="1" s="1"/>
  <c r="BZ23" i="1" s="1"/>
  <c r="AB16" i="1" a="1"/>
  <c r="AB16" i="1" s="1"/>
  <c r="AB33" i="1" a="1"/>
  <c r="AB33" i="1" s="1"/>
  <c r="BU33" i="1"/>
  <c r="BU29" i="1"/>
  <c r="BU25" i="1"/>
  <c r="BU21" i="1"/>
  <c r="BU17" i="1"/>
  <c r="BU13" i="1"/>
  <c r="BU9" i="1"/>
  <c r="BU34" i="1"/>
  <c r="BU30" i="1"/>
  <c r="BU26" i="1"/>
  <c r="BU22" i="1"/>
  <c r="BU18" i="1"/>
  <c r="BU14" i="1"/>
  <c r="BU10" i="1"/>
  <c r="AB29" i="1" a="1"/>
  <c r="AB29" i="1" s="1"/>
  <c r="AB25" i="1" a="1"/>
  <c r="AB25" i="1" s="1"/>
  <c r="AB22" i="1" a="1"/>
  <c r="AB22" i="1" s="1"/>
  <c r="AB20" i="1" a="1"/>
  <c r="AB20" i="1" s="1"/>
  <c r="BU7" i="1"/>
  <c r="BU36" i="1"/>
  <c r="BU32" i="1"/>
  <c r="BU28" i="1"/>
  <c r="BU24" i="1"/>
  <c r="BU20" i="1"/>
  <c r="BU16" i="1"/>
  <c r="BU12" i="1"/>
  <c r="BU8" i="1"/>
  <c r="AB28" i="1" a="1"/>
  <c r="AB28" i="1" s="1"/>
  <c r="AB18" i="1" a="1"/>
  <c r="AB18" i="1" s="1"/>
  <c r="BZ18" i="1" s="1"/>
  <c r="AB14" i="1" a="1"/>
  <c r="AB14" i="1" s="1"/>
  <c r="AB10" i="1" a="1"/>
  <c r="AB10" i="1" s="1"/>
  <c r="AB26" i="1" a="1"/>
  <c r="AB26" i="1" s="1"/>
  <c r="AB35" i="1" a="1"/>
  <c r="AB35" i="1" s="1"/>
  <c r="BZ35" i="1" s="1"/>
  <c r="BZ19" i="1" l="1"/>
  <c r="BZ24" i="1"/>
  <c r="BZ21" i="1"/>
  <c r="CD15" i="1"/>
  <c r="CB15" i="1"/>
  <c r="CF15" i="1" s="1"/>
  <c r="BZ9" i="1"/>
  <c r="BZ32" i="1"/>
  <c r="BZ26" i="1"/>
  <c r="BZ22" i="1"/>
  <c r="BZ11" i="1"/>
  <c r="BZ34" i="1"/>
  <c r="BZ8" i="1"/>
  <c r="BZ25" i="1"/>
  <c r="BZ31" i="1"/>
  <c r="BZ20" i="1"/>
  <c r="BZ13" i="1"/>
  <c r="BZ29" i="1"/>
  <c r="BZ17" i="1"/>
  <c r="BZ16" i="1"/>
  <c r="BZ7" i="1"/>
  <c r="BZ10" i="1"/>
  <c r="BZ12" i="1"/>
  <c r="BZ14" i="1"/>
  <c r="BZ33" i="1"/>
  <c r="BZ30" i="1"/>
  <c r="BZ28" i="1"/>
  <c r="BZ36" i="1"/>
  <c r="CD13" i="1" l="1"/>
  <c r="CB13" i="1"/>
  <c r="CF13" i="1" s="1"/>
  <c r="CB14" i="1"/>
  <c r="CF14" i="1" s="1"/>
  <c r="CD14" i="1"/>
  <c r="CD16" i="1"/>
  <c r="CB16" i="1"/>
  <c r="CF16" i="1" s="1"/>
  <c r="CD7" i="1"/>
  <c r="CF7" i="1" l="1"/>
  <c r="CB3" i="1"/>
  <c r="CK31" i="1" l="1"/>
  <c r="CK7" i="1"/>
  <c r="CK15" i="1"/>
  <c r="CK8" i="1"/>
  <c r="CK16" i="1"/>
  <c r="CK29" i="1"/>
  <c r="CK14" i="1"/>
  <c r="CK10" i="1"/>
  <c r="CK30" i="1"/>
  <c r="CK27" i="1"/>
  <c r="CK20" i="1"/>
  <c r="CK37" i="1"/>
  <c r="CK19" i="1"/>
  <c r="CK9" i="1"/>
  <c r="CK25" i="1"/>
  <c r="CK28" i="1"/>
  <c r="CK12" i="1"/>
  <c r="CK17" i="1"/>
  <c r="CK18" i="1"/>
  <c r="CK13" i="1"/>
  <c r="CK23" i="1"/>
  <c r="CK21" i="1"/>
  <c r="CK24" i="1"/>
  <c r="CK22" i="1"/>
  <c r="CK33" i="1"/>
  <c r="CK36" i="1"/>
  <c r="CK32" i="1"/>
  <c r="CK11" i="1"/>
  <c r="CK34" i="1"/>
  <c r="CK35" i="1"/>
  <c r="CK26" i="1"/>
</calcChain>
</file>

<file path=xl/sharedStrings.xml><?xml version="1.0" encoding="utf-8"?>
<sst xmlns="http://schemas.openxmlformats.org/spreadsheetml/2006/main" count="208" uniqueCount="95">
  <si>
    <t>Pflicht</t>
  </si>
  <si>
    <t>1</t>
  </si>
  <si>
    <t>2a</t>
  </si>
  <si>
    <t>2b</t>
  </si>
  <si>
    <t>3a</t>
  </si>
  <si>
    <t>3b</t>
  </si>
  <si>
    <t>4a</t>
  </si>
  <si>
    <t>4b</t>
  </si>
  <si>
    <t>5a</t>
  </si>
  <si>
    <t>5b</t>
  </si>
  <si>
    <t>6a</t>
  </si>
  <si>
    <t>6b</t>
  </si>
  <si>
    <t>7a</t>
  </si>
  <si>
    <t>7b</t>
  </si>
  <si>
    <t>8a</t>
  </si>
  <si>
    <t>8b</t>
  </si>
  <si>
    <t>Teil A</t>
  </si>
  <si>
    <t>1a</t>
  </si>
  <si>
    <t>1b</t>
  </si>
  <si>
    <t>1c</t>
  </si>
  <si>
    <t>1d</t>
  </si>
  <si>
    <t>1e</t>
  </si>
  <si>
    <t>2c</t>
  </si>
  <si>
    <t>2d</t>
  </si>
  <si>
    <t>Teil B</t>
  </si>
  <si>
    <t>Wahl C1</t>
  </si>
  <si>
    <t>Wahl C2</t>
  </si>
  <si>
    <t>BE ges.</t>
  </si>
  <si>
    <t>Name, Vorname</t>
  </si>
  <si>
    <t>BE</t>
  </si>
  <si>
    <t>Notenpunkte</t>
  </si>
  <si>
    <t>Note</t>
  </si>
  <si>
    <t>Bewertungseinheiten</t>
  </si>
  <si>
    <t>ab</t>
  </si>
  <si>
    <t>114 – 120</t>
  </si>
  <si>
    <t>5-</t>
  </si>
  <si>
    <t>108 – 113</t>
  </si>
  <si>
    <t>102 – 107</t>
  </si>
  <si>
    <t>1-</t>
  </si>
  <si>
    <t>5+</t>
  </si>
  <si>
    <t>2+</t>
  </si>
  <si>
    <t>4-</t>
  </si>
  <si>
    <t>90 – 95</t>
  </si>
  <si>
    <t>84 – 89</t>
  </si>
  <si>
    <t>2-</t>
  </si>
  <si>
    <t>4+</t>
  </si>
  <si>
    <t>78 – 83</t>
  </si>
  <si>
    <t>3+</t>
  </si>
  <si>
    <t>3-</t>
  </si>
  <si>
    <t>72 – 77</t>
  </si>
  <si>
    <t>66 – 71</t>
  </si>
  <si>
    <t>60 – 65</t>
  </si>
  <si>
    <t>54 – 59</t>
  </si>
  <si>
    <t>48 – 53</t>
  </si>
  <si>
    <t>40 – 47</t>
  </si>
  <si>
    <t>32 – 39</t>
  </si>
  <si>
    <t>24 – 31</t>
  </si>
  <si>
    <t>1+</t>
  </si>
  <si>
    <t xml:space="preserve">  0 – 23</t>
  </si>
  <si>
    <t>A</t>
  </si>
  <si>
    <t>B</t>
  </si>
  <si>
    <t>C1</t>
  </si>
  <si>
    <t>C2</t>
  </si>
  <si>
    <t>Schule und Kurs hier eintragen</t>
  </si>
  <si>
    <t>Thüringen gesamt:</t>
  </si>
  <si>
    <t>96 – 101</t>
  </si>
  <si>
    <t>1f</t>
  </si>
  <si>
    <t>Punktebewegung</t>
  </si>
  <si>
    <t>Erfüllung der Aufgaben in Prozent</t>
  </si>
  <si>
    <t>Punktedifferenz</t>
  </si>
  <si>
    <t xml:space="preserve">   BE ges.   </t>
  </si>
  <si>
    <t>9a</t>
  </si>
  <si>
    <t>9b</t>
  </si>
  <si>
    <t>10a</t>
  </si>
  <si>
    <t>10b</t>
  </si>
  <si>
    <t>1g</t>
  </si>
  <si>
    <t>Summe C</t>
  </si>
  <si>
    <t>C11 + C12</t>
  </si>
  <si>
    <t>C11 + C21</t>
  </si>
  <si>
    <t>C21 + C12</t>
  </si>
  <si>
    <t>C21 + C22</t>
  </si>
  <si>
    <t xml:space="preserve">erreichte BE              aller Prüflinge              </t>
  </si>
  <si>
    <t>Anzahl der Prüflinge</t>
  </si>
  <si>
    <r>
      <t>Werte von Zeile</t>
    </r>
    <r>
      <rPr>
        <b/>
        <sz val="11"/>
        <color indexed="10"/>
        <rFont val="Arial"/>
        <family val="2"/>
      </rPr>
      <t xml:space="preserve"> 39 und 40</t>
    </r>
    <r>
      <rPr>
        <b/>
        <sz val="9"/>
        <color indexed="10"/>
        <rFont val="Arial"/>
        <family val="2"/>
      </rPr>
      <t xml:space="preserve"> bitte in den online-Fragebogen eintragen.</t>
    </r>
  </si>
  <si>
    <t>8c</t>
  </si>
  <si>
    <t>2e</t>
  </si>
  <si>
    <t>1h</t>
  </si>
  <si>
    <r>
      <t xml:space="preserve">Hinweise zur Bearbeitung der Tabelle                                                         </t>
    </r>
    <r>
      <rPr>
        <b/>
        <sz val="14"/>
        <color indexed="62"/>
        <rFont val="Arial"/>
        <family val="2"/>
      </rPr>
      <t>Abitur Mathematik 2022</t>
    </r>
  </si>
  <si>
    <t>Kursarbeit 12/II</t>
  </si>
  <si>
    <t>Bitte nutzen Sie diese Tabelle (zweiter Karteireiter "Tabelle") für die Auswertung des schriftlichen Abiturs Mathematik Ihres Kurses.                                                                                                                                                                                                                    Füllen Sie bitte anschließend den online-Fragebogen des ThILLM aus. Tragen Sie bitte dort die Werte von Zeile 39 und 40 ein. Klicken Sie bitte folgenden Link an:</t>
  </si>
  <si>
    <t>https://befragung.schulportal-thueringen.de/matheabi2022/?q=Abi2022</t>
  </si>
  <si>
    <t>Zu Beginn des neuen Schuljahres finden Sie die Daten für Thüringen im Thüringer Schulportal unter folgendem Link. Diese Ergebnisse können Sie in Zeile 48 einfügen.</t>
  </si>
  <si>
    <t>http://www.schulportal-thueringen.de/media/detail?tspi=15401</t>
  </si>
  <si>
    <t xml:space="preserve">Werte von Zeile 39 und 40 bitte in den online-Fragebogen eintragen. </t>
  </si>
  <si>
    <r>
      <t xml:space="preserve">Im Tabellenkopf (zweiter Karteireiter "Tabelle") stehen die erreichbaren Bewertungseinheiten (BE) für die jeweilige Teilaufgabe. Tragen Sie für alle Prüflinge die erreichten BE, die in die Wertung eingehen (auch unbedingt 0), für die jeweilige Teilaufgabe ein. Die Felder für Aufgaben, die nicht in die Wertung eingehen, bleiben frei. Überprüfen Sie die automatisch angezeigte Anzahl der Prüflinge in der Zeile 40. Die Summe der erreichten BE wird in der Spalte "BE ges." angezeigt.                                                                                                                              </t>
    </r>
    <r>
      <rPr>
        <b/>
        <sz val="10"/>
        <color indexed="10"/>
        <rFont val="Arial"/>
        <family val="2"/>
      </rPr>
      <t>Unbedingt beachten</t>
    </r>
    <r>
      <rPr>
        <sz val="10"/>
        <color indexed="10"/>
        <rFont val="Arial"/>
        <family val="2"/>
      </rPr>
      <t xml:space="preserve">: nur die BE der </t>
    </r>
    <r>
      <rPr>
        <b/>
        <sz val="10"/>
        <color indexed="10"/>
        <rFont val="Arial"/>
        <family val="2"/>
      </rPr>
      <t xml:space="preserve">gewerteten Wahlaufgabe </t>
    </r>
    <r>
      <rPr>
        <sz val="10"/>
        <color indexed="10"/>
        <rFont val="Arial"/>
        <family val="2"/>
      </rPr>
      <t>(bzw. Teile) eintragen</t>
    </r>
    <r>
      <rPr>
        <sz val="10"/>
        <rFont val="Arial"/>
        <family val="2"/>
      </rPr>
      <t xml:space="preserve">                                                                                                                                       Für die Anzahl der Prüflinge (Zeile 39) wird die prozentuale Erfüllung (Zeile 42) der jeweiligen Teilaufgabe berechnet. Geben Sie bitte für alle Prüflinge die Note in der Kursarbeit 12/2 (bzw. 13/2) an.                              .                                                                                                                                           Im dritten Karteireiter "Diagramm" wird die prozentuale Erfüllung der Aufgaben Ihres Kurses dargestellt.                                                                  Mit diesem Diagramm können Sie </t>
    </r>
    <r>
      <rPr>
        <b/>
        <sz val="10"/>
        <rFont val="Arial"/>
        <family val="2"/>
      </rPr>
      <t xml:space="preserve">nach Auswertung der online-Fragebögen </t>
    </r>
    <r>
      <rPr>
        <sz val="10"/>
        <rFont val="Arial"/>
        <family val="2"/>
      </rPr>
      <t>die Ergebnisse Ihres Kurses mit den Ergebnissen Thüringens vergleichen.                                                                                                                          Im vierten Karteireiter "Notenbewegung" sehen Sie am Ende aller Eingaben die Veränderungen der schriftlichen Prüfungsnoten verglichen mit den Kursarbeitsnoten 12/2 (bzw. 13/2).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</si>
</sst>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8" x14ac:knownFonts="1">
    <font>
      <sz val="10"/>
      <name val="Arial"/>
    </font>
    <font>
      <sz val="3"/>
      <name val="Arial Narrow"/>
      <family val="2"/>
    </font>
    <font>
      <sz val="10"/>
      <name val="Arial Narrow"/>
      <family val="2"/>
    </font>
    <font>
      <b/>
      <sz val="10"/>
      <name val="Arial Narrow"/>
      <family val="2"/>
    </font>
    <font>
      <sz val="8"/>
      <name val="Arial Narrow"/>
      <family val="2"/>
    </font>
    <font>
      <b/>
      <sz val="9"/>
      <name val="Arial Narrow"/>
      <family val="2"/>
    </font>
    <font>
      <sz val="8"/>
      <color indexed="18"/>
      <name val="Arial Narrow"/>
      <family val="2"/>
    </font>
    <font>
      <b/>
      <sz val="10"/>
      <color indexed="18"/>
      <name val="Arial Narrow"/>
      <family val="2"/>
    </font>
    <font>
      <sz val="3"/>
      <color indexed="18"/>
      <name val="Arial Narrow"/>
      <family val="2"/>
    </font>
    <font>
      <sz val="10"/>
      <color indexed="18"/>
      <name val="Arial Narrow"/>
      <family val="2"/>
    </font>
    <font>
      <b/>
      <sz val="3"/>
      <color indexed="18"/>
      <name val="Arial Narrow"/>
      <family val="2"/>
    </font>
    <font>
      <b/>
      <sz val="10"/>
      <color indexed="55"/>
      <name val="Arial Narrow"/>
      <family val="2"/>
    </font>
    <font>
      <sz val="8"/>
      <name val="Arial"/>
      <family val="2"/>
    </font>
    <font>
      <b/>
      <sz val="14"/>
      <name val="Arial"/>
      <family val="2"/>
    </font>
    <font>
      <sz val="10"/>
      <name val="Arial"/>
      <family val="2"/>
    </font>
    <font>
      <sz val="10"/>
      <color indexed="62"/>
      <name val="Arial"/>
      <family val="2"/>
    </font>
    <font>
      <sz val="10"/>
      <color indexed="18"/>
      <name val="Arial"/>
      <family val="2"/>
    </font>
    <font>
      <sz val="10"/>
      <color indexed="10"/>
      <name val="Arial Narrow"/>
      <family val="2"/>
    </font>
    <font>
      <sz val="3"/>
      <color indexed="20"/>
      <name val="Arial Narrow"/>
      <family val="2"/>
    </font>
    <font>
      <b/>
      <sz val="3"/>
      <color indexed="20"/>
      <name val="Arial Narrow"/>
      <family val="2"/>
    </font>
    <font>
      <sz val="8"/>
      <color indexed="14"/>
      <name val="Arial Narrow"/>
      <family val="2"/>
    </font>
    <font>
      <sz val="3"/>
      <color indexed="14"/>
      <name val="Arial Narrow"/>
      <family val="2"/>
    </font>
    <font>
      <b/>
      <sz val="10"/>
      <color indexed="62"/>
      <name val="Arial Narrow"/>
      <family val="2"/>
    </font>
    <font>
      <sz val="12"/>
      <color indexed="10"/>
      <name val="Arial Narrow"/>
      <family val="2"/>
    </font>
    <font>
      <sz val="10"/>
      <color indexed="62"/>
      <name val="Arial Narrow"/>
      <family val="2"/>
    </font>
    <font>
      <sz val="3"/>
      <color indexed="62"/>
      <name val="Arial Narrow"/>
      <family val="2"/>
    </font>
    <font>
      <b/>
      <sz val="7"/>
      <name val="Arial Narrow"/>
      <family val="2"/>
    </font>
    <font>
      <b/>
      <sz val="9"/>
      <color indexed="10"/>
      <name val="Arial"/>
      <family val="2"/>
    </font>
    <font>
      <b/>
      <sz val="14"/>
      <color indexed="62"/>
      <name val="Arial"/>
      <family val="2"/>
    </font>
    <font>
      <b/>
      <sz val="8"/>
      <name val="Arial Narrow"/>
      <family val="2"/>
    </font>
    <font>
      <b/>
      <sz val="7"/>
      <name val="Arial"/>
      <family val="2"/>
    </font>
    <font>
      <b/>
      <sz val="9"/>
      <color indexed="62"/>
      <name val="Arial"/>
      <family val="2"/>
    </font>
    <font>
      <b/>
      <sz val="3"/>
      <color indexed="18"/>
      <name val="Arial"/>
      <family val="2"/>
    </font>
    <font>
      <b/>
      <sz val="10"/>
      <name val="Arial"/>
      <family val="2"/>
    </font>
    <font>
      <b/>
      <sz val="11"/>
      <name val="Arial Narrow"/>
      <family val="2"/>
    </font>
    <font>
      <b/>
      <sz val="11"/>
      <color indexed="10"/>
      <name val="Arial"/>
      <family val="2"/>
    </font>
    <font>
      <b/>
      <sz val="10"/>
      <color indexed="10"/>
      <name val="Arial"/>
      <family val="2"/>
    </font>
    <font>
      <sz val="10"/>
      <color indexed="10"/>
      <name val="Arial"/>
      <family val="2"/>
    </font>
    <font>
      <b/>
      <sz val="7"/>
      <color theme="4" tint="-0.249977111117893"/>
      <name val="Arial Narrow"/>
      <family val="2"/>
    </font>
    <font>
      <b/>
      <sz val="9"/>
      <color theme="4" tint="0.79998168889431442"/>
      <name val="Arial Narrow"/>
      <family val="2"/>
    </font>
    <font>
      <b/>
      <sz val="8"/>
      <color theme="4" tint="-0.249977111117893"/>
      <name val="Arial Narrow"/>
      <family val="2"/>
    </font>
    <font>
      <sz val="10"/>
      <color rgb="FF7030A0"/>
      <name val="Arial Narrow"/>
      <family val="2"/>
    </font>
    <font>
      <b/>
      <sz val="10"/>
      <color theme="4" tint="-0.249977111117893"/>
      <name val="Arial Narrow"/>
      <family val="2"/>
    </font>
    <font>
      <sz val="3"/>
      <color rgb="FF7030A0"/>
      <name val="Arial Narrow"/>
      <family val="2"/>
    </font>
    <font>
      <sz val="3"/>
      <color theme="4" tint="0.79998168889431442"/>
      <name val="Arial Narrow"/>
      <family val="2"/>
    </font>
    <font>
      <sz val="9"/>
      <color theme="4" tint="-0.249977111117893"/>
      <name val="Arial Narrow"/>
      <family val="2"/>
    </font>
    <font>
      <b/>
      <sz val="22"/>
      <color rgb="FF7030A0"/>
      <name val="Arial Narrow"/>
      <family val="2"/>
    </font>
    <font>
      <sz val="3"/>
      <color theme="4" tint="-0.249977111117893"/>
      <name val="Arial Narrow"/>
      <family val="2"/>
    </font>
    <font>
      <b/>
      <sz val="10"/>
      <color rgb="FF7030A0"/>
      <name val="Arial Narrow"/>
      <family val="2"/>
    </font>
    <font>
      <b/>
      <sz val="3"/>
      <color rgb="FF7030A0"/>
      <name val="Arial Narrow"/>
      <family val="2"/>
    </font>
    <font>
      <b/>
      <sz val="8"/>
      <color rgb="FF7030A0"/>
      <name val="Arial Narrow"/>
      <family val="2"/>
    </font>
    <font>
      <sz val="8"/>
      <color rgb="FF7030A0"/>
      <name val="Arial Narrow"/>
      <family val="2"/>
    </font>
    <font>
      <b/>
      <sz val="10"/>
      <color rgb="FFDBE5F1"/>
      <name val="Arial Narrow"/>
      <family val="2"/>
    </font>
    <font>
      <b/>
      <sz val="8"/>
      <color rgb="FF000099"/>
      <name val="Arial"/>
      <family val="2"/>
    </font>
    <font>
      <b/>
      <sz val="10"/>
      <color rgb="FF000099"/>
      <name val="Arial Narrow"/>
      <family val="2"/>
    </font>
    <font>
      <b/>
      <sz val="8"/>
      <color theme="1"/>
      <name val="Arial Narrow"/>
      <family val="2"/>
    </font>
    <font>
      <sz val="8"/>
      <color theme="4" tint="-0.249977111117893"/>
      <name val="Arial Narrow"/>
      <family val="2"/>
    </font>
    <font>
      <b/>
      <sz val="8"/>
      <color rgb="FFFF0000"/>
      <name val="Arial Narrow"/>
      <family val="2"/>
    </font>
    <font>
      <b/>
      <sz val="9"/>
      <color theme="1"/>
      <name val="Arial Narrow"/>
      <family val="2"/>
    </font>
    <font>
      <b/>
      <sz val="8"/>
      <color theme="7" tint="-0.249977111117893"/>
      <name val="Arial Narrow"/>
      <family val="2"/>
    </font>
    <font>
      <sz val="8"/>
      <color theme="0"/>
      <name val="Arial Narrow"/>
      <family val="2"/>
    </font>
    <font>
      <sz val="3"/>
      <color theme="0"/>
      <name val="Arial Narrow"/>
      <family val="2"/>
    </font>
    <font>
      <b/>
      <sz val="10"/>
      <color rgb="FF000099"/>
      <name val="Arial"/>
      <family val="2"/>
    </font>
    <font>
      <b/>
      <sz val="10"/>
      <color theme="4" tint="-0.249977111117893"/>
      <name val="Arial"/>
      <family val="2"/>
    </font>
    <font>
      <sz val="3"/>
      <color rgb="FF7030A0"/>
      <name val="Arial"/>
      <family val="2"/>
    </font>
    <font>
      <b/>
      <sz val="10"/>
      <color rgb="FFFF0000"/>
      <name val="Arial Narrow"/>
      <family val="2"/>
    </font>
    <font>
      <sz val="10"/>
      <color theme="0" tint="-0.249977111117893"/>
      <name val="Arial Narrow"/>
      <family val="2"/>
    </font>
    <font>
      <sz val="3"/>
      <color theme="0" tint="-0.249977111117893"/>
      <name val="Arial Narrow"/>
      <family val="2"/>
    </font>
    <font>
      <sz val="8"/>
      <color theme="0" tint="-0.249977111117893"/>
      <name val="Arial Narrow"/>
      <family val="2"/>
    </font>
    <font>
      <sz val="8"/>
      <color theme="4" tint="0.79998168889431442"/>
      <name val="Arial Narrow"/>
      <family val="2"/>
    </font>
    <font>
      <b/>
      <sz val="8"/>
      <color theme="7" tint="-0.249977111117893"/>
      <name val="Arial"/>
      <family val="2"/>
    </font>
    <font>
      <b/>
      <sz val="8"/>
      <color rgb="FF00B0F0"/>
      <name val="Arial"/>
      <family val="2"/>
    </font>
    <font>
      <sz val="10"/>
      <color rgb="FF00B0F0"/>
      <name val="Arial"/>
      <family val="2"/>
    </font>
    <font>
      <b/>
      <sz val="8"/>
      <color theme="4" tint="0.39997558519241921"/>
      <name val="Arial Narrow"/>
      <family val="2"/>
    </font>
    <font>
      <b/>
      <sz val="8"/>
      <color rgb="FFFF0000"/>
      <name val="Arial"/>
      <family val="2"/>
    </font>
    <font>
      <b/>
      <sz val="9"/>
      <color rgb="FFFF0000"/>
      <name val="Arial"/>
      <family val="2"/>
    </font>
    <font>
      <b/>
      <sz val="10"/>
      <color rgb="FF170882"/>
      <name val="Arial"/>
      <family val="2"/>
    </font>
    <font>
      <u/>
      <sz val="10"/>
      <color theme="10"/>
      <name val="Arial"/>
    </font>
  </fonts>
  <fills count="9">
    <fill>
      <patternFill patternType="none"/>
    </fill>
    <fill>
      <patternFill patternType="gray125"/>
    </fill>
    <fill>
      <patternFill patternType="solid">
        <fgColor indexed="9"/>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rgb="FFDBE5F1"/>
        <bgColor indexed="64"/>
      </patternFill>
    </fill>
    <fill>
      <patternFill patternType="solid">
        <fgColor rgb="FF95B3D7"/>
        <bgColor indexed="64"/>
      </patternFill>
    </fill>
    <fill>
      <patternFill patternType="solid">
        <fgColor theme="5" tint="0.59996337778862885"/>
        <bgColor indexed="64"/>
      </patternFill>
    </fill>
  </fills>
  <borders count="78">
    <border>
      <left/>
      <right/>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40"/>
      </left>
      <right style="thin">
        <color indexed="40"/>
      </right>
      <top style="thin">
        <color indexed="40"/>
      </top>
      <bottom/>
      <diagonal/>
    </border>
    <border>
      <left style="thin">
        <color indexed="40"/>
      </left>
      <right style="thin">
        <color indexed="40"/>
      </right>
      <top/>
      <bottom/>
      <diagonal/>
    </border>
    <border>
      <left style="thin">
        <color indexed="40"/>
      </left>
      <right style="thin">
        <color indexed="40"/>
      </right>
      <top/>
      <bottom style="thin">
        <color indexed="40"/>
      </bottom>
      <diagonal/>
    </border>
    <border>
      <left style="thin">
        <color indexed="64"/>
      </left>
      <right/>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44"/>
      </left>
      <right/>
      <top style="thin">
        <color indexed="44"/>
      </top>
      <bottom/>
      <diagonal/>
    </border>
    <border>
      <left/>
      <right/>
      <top style="thin">
        <color indexed="44"/>
      </top>
      <bottom/>
      <diagonal/>
    </border>
    <border>
      <left style="thin">
        <color indexed="44"/>
      </left>
      <right/>
      <top/>
      <bottom/>
      <diagonal/>
    </border>
    <border>
      <left style="thin">
        <color indexed="44"/>
      </left>
      <right/>
      <top/>
      <bottom style="thin">
        <color indexed="44"/>
      </bottom>
      <diagonal/>
    </border>
    <border>
      <left/>
      <right/>
      <top/>
      <bottom style="thin">
        <color indexed="44"/>
      </bottom>
      <diagonal/>
    </border>
    <border>
      <left/>
      <right style="thin">
        <color indexed="44"/>
      </right>
      <top style="thin">
        <color indexed="44"/>
      </top>
      <bottom/>
      <diagonal/>
    </border>
    <border>
      <left/>
      <right style="thin">
        <color indexed="44"/>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double">
        <color indexed="64"/>
      </left>
      <right/>
      <top/>
      <bottom/>
      <diagonal/>
    </border>
    <border>
      <left/>
      <right style="thin">
        <color indexed="44"/>
      </right>
      <top/>
      <bottom style="thin">
        <color indexed="44"/>
      </bottom>
      <diagonal/>
    </border>
    <border>
      <left style="thin">
        <color indexed="40"/>
      </left>
      <right style="thin">
        <color indexed="40"/>
      </right>
      <top style="thin">
        <color indexed="40"/>
      </top>
      <bottom style="thin">
        <color indexed="40"/>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hair">
        <color indexed="64"/>
      </left>
      <right style="medium">
        <color indexed="64"/>
      </right>
      <top/>
      <bottom style="hair">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theme="3" tint="0.39994506668294322"/>
      </left>
      <right style="thin">
        <color theme="3" tint="0.39994506668294322"/>
      </right>
      <top style="thin">
        <color theme="3" tint="0.39994506668294322"/>
      </top>
      <bottom style="hair">
        <color theme="3" tint="0.39994506668294322"/>
      </bottom>
      <diagonal/>
    </border>
    <border>
      <left style="thin">
        <color theme="3" tint="0.39994506668294322"/>
      </left>
      <right style="thin">
        <color theme="3" tint="0.39994506668294322"/>
      </right>
      <top style="hair">
        <color theme="3" tint="0.39994506668294322"/>
      </top>
      <bottom style="hair">
        <color theme="3" tint="0.39994506668294322"/>
      </bottom>
      <diagonal/>
    </border>
    <border>
      <left style="thin">
        <color theme="3" tint="0.39994506668294322"/>
      </left>
      <right style="thin">
        <color theme="3" tint="0.39994506668294322"/>
      </right>
      <top style="hair">
        <color theme="3" tint="0.39994506668294322"/>
      </top>
      <bottom style="thin">
        <color theme="3" tint="0.39994506668294322"/>
      </bottom>
      <diagonal/>
    </border>
    <border>
      <left style="thin">
        <color rgb="FF0070C0"/>
      </left>
      <right style="hair">
        <color rgb="FF0070C0"/>
      </right>
      <top style="thin">
        <color rgb="FF0070C0"/>
      </top>
      <bottom style="thin">
        <color rgb="FF0070C0"/>
      </bottom>
      <diagonal/>
    </border>
    <border>
      <left style="hair">
        <color rgb="FF0070C0"/>
      </left>
      <right style="hair">
        <color rgb="FF0070C0"/>
      </right>
      <top style="thin">
        <color rgb="FF0070C0"/>
      </top>
      <bottom style="thin">
        <color rgb="FF0070C0"/>
      </bottom>
      <diagonal/>
    </border>
    <border>
      <left style="thin">
        <color rgb="FF0070C0"/>
      </left>
      <right style="thin">
        <color rgb="FF0070C0"/>
      </right>
      <top style="thin">
        <color rgb="FF0070C0"/>
      </top>
      <bottom style="hair">
        <color rgb="FF0070C0"/>
      </bottom>
      <diagonal/>
    </border>
    <border>
      <left style="thin">
        <color rgb="FF0070C0"/>
      </left>
      <right style="thin">
        <color rgb="FF0070C0"/>
      </right>
      <top style="hair">
        <color rgb="FF0070C0"/>
      </top>
      <bottom style="hair">
        <color rgb="FF0070C0"/>
      </bottom>
      <diagonal/>
    </border>
    <border>
      <left style="hair">
        <color rgb="FF0070C0"/>
      </left>
      <right style="thin">
        <color rgb="FF0070C0"/>
      </right>
      <top style="thin">
        <color rgb="FF0070C0"/>
      </top>
      <bottom style="thin">
        <color rgb="FF0070C0"/>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rgb="FF0070C0"/>
      </left>
      <right style="thin">
        <color rgb="FF0070C0"/>
      </right>
      <top style="hair">
        <color rgb="FF0070C0"/>
      </top>
      <bottom style="thin">
        <color rgb="FF0070C0"/>
      </bottom>
      <diagonal/>
    </border>
    <border>
      <left/>
      <right style="hair">
        <color rgb="FF0070C0"/>
      </right>
      <top style="thin">
        <color rgb="FF0070C0"/>
      </top>
      <bottom style="thin">
        <color rgb="FF0070C0"/>
      </bottom>
      <diagonal/>
    </border>
    <border>
      <left style="hair">
        <color rgb="FF0070C0"/>
      </left>
      <right/>
      <top style="thin">
        <color rgb="FF0070C0"/>
      </top>
      <bottom style="thin">
        <color rgb="FF0070C0"/>
      </bottom>
      <diagonal/>
    </border>
    <border>
      <left style="thin">
        <color rgb="FF0070C0"/>
      </left>
      <right/>
      <top style="thin">
        <color rgb="FF0070C0"/>
      </top>
      <bottom style="thin">
        <color rgb="FF0070C0"/>
      </bottom>
      <diagonal/>
    </border>
    <border>
      <left/>
      <right/>
      <top style="thin">
        <color rgb="FF0070C0"/>
      </top>
      <bottom style="thin">
        <color rgb="FF0070C0"/>
      </bottom>
      <diagonal/>
    </border>
    <border>
      <left/>
      <right style="medium">
        <color rgb="FF0070C0"/>
      </right>
      <top style="thin">
        <color rgb="FF0070C0"/>
      </top>
      <bottom style="thin">
        <color rgb="FF0070C0"/>
      </bottom>
      <diagonal/>
    </border>
    <border>
      <left style="hair">
        <color rgb="FF0070C0"/>
      </left>
      <right style="medium">
        <color rgb="FF0070C0"/>
      </right>
      <top style="thin">
        <color rgb="FF0070C0"/>
      </top>
      <bottom style="thin">
        <color rgb="FF0070C0"/>
      </bottom>
      <diagonal/>
    </border>
    <border>
      <left style="thin">
        <color theme="3" tint="0.39985351115451523"/>
      </left>
      <right style="thin">
        <color theme="3" tint="0.39985351115451523"/>
      </right>
      <top style="thin">
        <color theme="3" tint="0.39985351115451523"/>
      </top>
      <bottom style="hair">
        <color theme="3" tint="0.39985351115451523"/>
      </bottom>
      <diagonal/>
    </border>
    <border>
      <left style="thin">
        <color theme="3" tint="0.39985351115451523"/>
      </left>
      <right style="thin">
        <color theme="3" tint="0.39985351115451523"/>
      </right>
      <top style="hair">
        <color theme="3" tint="0.39985351115451523"/>
      </top>
      <bottom style="hair">
        <color theme="3" tint="0.39985351115451523"/>
      </bottom>
      <diagonal/>
    </border>
    <border>
      <left style="thin">
        <color theme="3" tint="0.39985351115451523"/>
      </left>
      <right style="thin">
        <color theme="3" tint="0.39985351115451523"/>
      </right>
      <top style="hair">
        <color theme="3" tint="0.39985351115451523"/>
      </top>
      <bottom style="thin">
        <color theme="3" tint="0.39985351115451523"/>
      </bottom>
      <diagonal/>
    </border>
    <border>
      <left style="thin">
        <color theme="4" tint="0.39994506668294322"/>
      </left>
      <right style="thin">
        <color theme="4" tint="0.39994506668294322"/>
      </right>
      <top style="thin">
        <color theme="4" tint="0.39994506668294322"/>
      </top>
      <bottom/>
      <diagonal/>
    </border>
    <border>
      <left style="thin">
        <color theme="3" tint="0.39994506668294322"/>
      </left>
      <right style="thin">
        <color theme="3" tint="0.39994506668294322"/>
      </right>
      <top style="thin">
        <color theme="3" tint="0.39994506668294322"/>
      </top>
      <bottom style="thin">
        <color theme="3" tint="0.39991454817346722"/>
      </bottom>
      <diagonal/>
    </border>
    <border>
      <left style="thin">
        <color rgb="FF0070C0"/>
      </left>
      <right/>
      <top/>
      <bottom/>
      <diagonal/>
    </border>
    <border>
      <left/>
      <right style="thin">
        <color rgb="FF0070C0"/>
      </right>
      <top/>
      <bottom/>
      <diagonal/>
    </border>
    <border>
      <left style="thin">
        <color theme="4" tint="0.39994506668294322"/>
      </left>
      <right style="thin">
        <color theme="4" tint="0.39994506668294322"/>
      </right>
      <top/>
      <bottom style="thin">
        <color theme="4" tint="0.399914548173467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s>
  <cellStyleXfs count="3">
    <xf numFmtId="0" fontId="0" fillId="0" borderId="0"/>
    <xf numFmtId="0" fontId="14" fillId="0" borderId="0"/>
    <xf numFmtId="0" fontId="77" fillId="0" borderId="0" applyNumberFormat="0" applyFill="0" applyBorder="0" applyAlignment="0" applyProtection="0"/>
  </cellStyleXfs>
  <cellXfs count="305">
    <xf numFmtId="0" fontId="0" fillId="0" borderId="0" xfId="0"/>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7" xfId="0" applyFont="1" applyFill="1" applyBorder="1" applyAlignment="1" applyProtection="1">
      <alignment horizontal="left"/>
      <protection locked="0"/>
    </xf>
    <xf numFmtId="0" fontId="4" fillId="0" borderId="8" xfId="0" applyFont="1" applyFill="1" applyBorder="1" applyAlignment="1" applyProtection="1">
      <alignment horizontal="left"/>
      <protection locked="0"/>
    </xf>
    <xf numFmtId="0" fontId="4" fillId="0" borderId="9" xfId="0" applyFont="1" applyFill="1" applyBorder="1" applyAlignment="1" applyProtection="1">
      <alignment horizontal="left"/>
      <protection locked="0"/>
    </xf>
    <xf numFmtId="0" fontId="12" fillId="0" borderId="0" xfId="0" applyFont="1" applyFill="1" applyBorder="1" applyAlignment="1"/>
    <xf numFmtId="0" fontId="13" fillId="0" borderId="0" xfId="0" applyFont="1" applyFill="1" applyBorder="1" applyAlignment="1"/>
    <xf numFmtId="0" fontId="12" fillId="2" borderId="10" xfId="0" applyFont="1" applyFill="1" applyBorder="1" applyAlignment="1">
      <alignment wrapText="1"/>
    </xf>
    <xf numFmtId="0" fontId="14" fillId="2" borderId="11" xfId="0" applyNumberFormat="1" applyFont="1" applyFill="1" applyBorder="1" applyAlignment="1">
      <alignment horizontal="left" vertical="center" wrapText="1"/>
    </xf>
    <xf numFmtId="0" fontId="14" fillId="0" borderId="0" xfId="0" applyFont="1" applyFill="1" applyBorder="1" applyAlignment="1">
      <alignment vertical="center"/>
    </xf>
    <xf numFmtId="0" fontId="16" fillId="2" borderId="10" xfId="0" applyFont="1" applyFill="1" applyBorder="1" applyAlignment="1">
      <alignment wrapText="1"/>
    </xf>
    <xf numFmtId="0" fontId="14" fillId="0" borderId="0" xfId="0" applyFont="1" applyFill="1" applyBorder="1" applyAlignment="1"/>
    <xf numFmtId="0" fontId="15" fillId="2" borderId="12" xfId="0" applyFont="1" applyFill="1" applyBorder="1" applyAlignment="1">
      <alignment wrapText="1"/>
    </xf>
    <xf numFmtId="0" fontId="14" fillId="0" borderId="0" xfId="0" applyFont="1" applyFill="1" applyBorder="1" applyAlignment="1">
      <alignment wrapText="1"/>
    </xf>
    <xf numFmtId="0" fontId="20" fillId="3" borderId="13" xfId="0" applyFont="1" applyFill="1" applyBorder="1" applyProtection="1"/>
    <xf numFmtId="0" fontId="38" fillId="0" borderId="51" xfId="0" applyFont="1" applyBorder="1" applyAlignment="1" applyProtection="1">
      <alignment horizontal="center" vertical="center"/>
    </xf>
    <xf numFmtId="0" fontId="38" fillId="0" borderId="52" xfId="0" applyFont="1" applyBorder="1" applyAlignment="1" applyProtection="1">
      <alignment horizontal="center" vertical="center"/>
    </xf>
    <xf numFmtId="0" fontId="38" fillId="0" borderId="53" xfId="0" applyFont="1" applyBorder="1" applyAlignment="1" applyProtection="1">
      <alignment horizontal="center" vertical="center"/>
    </xf>
    <xf numFmtId="0" fontId="4" fillId="0" borderId="14" xfId="0" applyFont="1" applyBorder="1" applyAlignment="1" applyProtection="1">
      <alignment horizontal="center" vertical="center"/>
      <protection locked="0"/>
    </xf>
    <xf numFmtId="0" fontId="4" fillId="0" borderId="15"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12" fillId="4" borderId="17" xfId="0" applyFont="1" applyFill="1" applyBorder="1" applyAlignment="1"/>
    <xf numFmtId="0" fontId="12" fillId="4" borderId="18" xfId="0" applyFont="1" applyFill="1" applyBorder="1" applyAlignment="1">
      <alignment wrapText="1"/>
    </xf>
    <xf numFmtId="0" fontId="12" fillId="4" borderId="19" xfId="0" applyFont="1" applyFill="1" applyBorder="1" applyAlignment="1"/>
    <xf numFmtId="0" fontId="12" fillId="4" borderId="0" xfId="0" applyFont="1" applyFill="1" applyBorder="1" applyAlignment="1">
      <alignment wrapText="1"/>
    </xf>
    <xf numFmtId="0" fontId="14" fillId="4" borderId="19" xfId="0" applyFont="1" applyFill="1" applyBorder="1" applyAlignment="1"/>
    <xf numFmtId="0" fontId="12" fillId="4" borderId="20" xfId="0" applyFont="1" applyFill="1" applyBorder="1" applyAlignment="1"/>
    <xf numFmtId="0" fontId="12" fillId="4" borderId="22" xfId="0" applyFont="1" applyFill="1" applyBorder="1" applyAlignment="1"/>
    <xf numFmtId="0" fontId="13" fillId="4" borderId="23" xfId="0" applyFont="1" applyFill="1" applyBorder="1" applyAlignment="1"/>
    <xf numFmtId="0" fontId="12" fillId="4" borderId="23" xfId="0" applyFont="1" applyFill="1" applyBorder="1" applyAlignment="1"/>
    <xf numFmtId="0" fontId="14" fillId="4" borderId="23" xfId="0" applyFont="1" applyFill="1" applyBorder="1" applyAlignment="1">
      <alignment vertical="center"/>
    </xf>
    <xf numFmtId="0" fontId="14" fillId="4" borderId="23" xfId="0" applyFont="1" applyFill="1" applyBorder="1" applyAlignment="1"/>
    <xf numFmtId="0" fontId="13" fillId="4" borderId="19" xfId="0" applyFont="1" applyFill="1" applyBorder="1" applyAlignment="1"/>
    <xf numFmtId="0" fontId="14" fillId="4" borderId="19" xfId="0" applyFont="1" applyFill="1" applyBorder="1" applyAlignment="1">
      <alignment vertical="center"/>
    </xf>
    <xf numFmtId="0" fontId="15" fillId="5" borderId="12" xfId="0" applyFont="1" applyFill="1" applyBorder="1" applyAlignment="1">
      <alignment vertical="center" wrapText="1"/>
    </xf>
    <xf numFmtId="0" fontId="1" fillId="4" borderId="24" xfId="0" applyFont="1" applyFill="1" applyBorder="1" applyAlignment="1" applyProtection="1">
      <alignment horizontal="center"/>
    </xf>
    <xf numFmtId="0" fontId="2" fillId="4" borderId="13" xfId="0" applyFont="1" applyFill="1" applyBorder="1" applyProtection="1"/>
    <xf numFmtId="0" fontId="1" fillId="4" borderId="0" xfId="0" applyFont="1" applyFill="1" applyBorder="1" applyProtection="1"/>
    <xf numFmtId="0" fontId="2" fillId="4" borderId="0" xfId="0" applyFont="1" applyFill="1" applyBorder="1" applyProtection="1"/>
    <xf numFmtId="0" fontId="39" fillId="4" borderId="0" xfId="0" applyFont="1" applyFill="1" applyBorder="1" applyAlignment="1" applyProtection="1">
      <alignment horizontal="center"/>
    </xf>
    <xf numFmtId="0" fontId="8" fillId="4" borderId="0" xfId="0" applyFont="1" applyFill="1" applyBorder="1" applyProtection="1"/>
    <xf numFmtId="1" fontId="10" fillId="4" borderId="0" xfId="0" applyNumberFormat="1" applyFont="1" applyFill="1" applyBorder="1" applyAlignment="1" applyProtection="1">
      <alignment horizontal="center" vertical="center"/>
    </xf>
    <xf numFmtId="1" fontId="1" fillId="4" borderId="0" xfId="0" applyNumberFormat="1" applyFont="1" applyFill="1" applyBorder="1" applyAlignment="1" applyProtection="1">
      <alignment horizontal="center" vertical="center"/>
    </xf>
    <xf numFmtId="1" fontId="2" fillId="4" borderId="0" xfId="0" applyNumberFormat="1" applyFont="1" applyFill="1" applyBorder="1" applyAlignment="1" applyProtection="1">
      <alignment horizontal="center" vertical="center"/>
    </xf>
    <xf numFmtId="0" fontId="24" fillId="4" borderId="0" xfId="0" applyFont="1" applyFill="1" applyBorder="1" applyAlignment="1" applyProtection="1">
      <alignment horizontal="center" textRotation="90"/>
    </xf>
    <xf numFmtId="0" fontId="25" fillId="4" borderId="0" xfId="0" applyFont="1" applyFill="1" applyBorder="1" applyAlignment="1" applyProtection="1">
      <alignment horizontal="center" textRotation="90"/>
    </xf>
    <xf numFmtId="0" fontId="6" fillId="4" borderId="0" xfId="0" applyFont="1" applyFill="1" applyBorder="1" applyAlignment="1" applyProtection="1">
      <alignment horizontal="left"/>
    </xf>
    <xf numFmtId="0" fontId="8" fillId="4" borderId="0" xfId="0" applyFont="1" applyFill="1" applyBorder="1" applyAlignment="1" applyProtection="1">
      <alignment horizontal="left"/>
    </xf>
    <xf numFmtId="0" fontId="8" fillId="4" borderId="0" xfId="0" applyFont="1" applyFill="1" applyBorder="1" applyAlignment="1" applyProtection="1">
      <alignment horizontal="center"/>
    </xf>
    <xf numFmtId="0" fontId="4" fillId="4" borderId="0" xfId="0" applyFont="1" applyFill="1" applyBorder="1" applyAlignment="1" applyProtection="1">
      <alignment horizontal="center" vertical="center"/>
    </xf>
    <xf numFmtId="0" fontId="40" fillId="4" borderId="0" xfId="0" applyFont="1" applyFill="1" applyBorder="1" applyAlignment="1" applyProtection="1">
      <alignment horizontal="center" vertical="center"/>
    </xf>
    <xf numFmtId="0" fontId="1" fillId="4" borderId="0" xfId="0" applyFont="1" applyFill="1" applyBorder="1" applyAlignment="1" applyProtection="1">
      <alignment horizontal="center"/>
    </xf>
    <xf numFmtId="0" fontId="10" fillId="4" borderId="0" xfId="0" applyFont="1" applyFill="1" applyBorder="1" applyAlignment="1" applyProtection="1">
      <alignment horizontal="center"/>
    </xf>
    <xf numFmtId="0" fontId="2" fillId="4" borderId="25" xfId="0" applyFont="1" applyFill="1" applyBorder="1" applyProtection="1"/>
    <xf numFmtId="0" fontId="2" fillId="4" borderId="26" xfId="0" applyFont="1" applyFill="1" applyBorder="1" applyProtection="1"/>
    <xf numFmtId="0" fontId="7" fillId="4" borderId="0" xfId="0" applyFont="1" applyFill="1" applyBorder="1" applyAlignment="1" applyProtection="1">
      <alignment horizontal="center" vertical="center" textRotation="90"/>
    </xf>
    <xf numFmtId="0" fontId="3" fillId="4" borderId="0" xfId="0" applyFont="1" applyFill="1" applyBorder="1" applyAlignment="1" applyProtection="1">
      <alignment horizontal="center" vertical="center" textRotation="90"/>
    </xf>
    <xf numFmtId="0" fontId="1" fillId="6" borderId="0" xfId="0" applyFont="1" applyFill="1" applyBorder="1" applyProtection="1"/>
    <xf numFmtId="0" fontId="41" fillId="6" borderId="0" xfId="0" applyFont="1" applyFill="1" applyAlignment="1" applyProtection="1"/>
    <xf numFmtId="0" fontId="2" fillId="6" borderId="26" xfId="0" applyFont="1" applyFill="1" applyBorder="1" applyProtection="1"/>
    <xf numFmtId="0" fontId="2" fillId="7" borderId="13" xfId="0" applyFont="1" applyFill="1" applyBorder="1" applyProtection="1"/>
    <xf numFmtId="0" fontId="2" fillId="7" borderId="0" xfId="0" applyFont="1" applyFill="1" applyBorder="1" applyProtection="1"/>
    <xf numFmtId="0" fontId="2" fillId="7" borderId="25" xfId="0" applyFont="1" applyFill="1" applyBorder="1" applyProtection="1"/>
    <xf numFmtId="0" fontId="2" fillId="7" borderId="26" xfId="0" applyFont="1" applyFill="1" applyBorder="1" applyProtection="1"/>
    <xf numFmtId="0" fontId="2" fillId="7" borderId="26" xfId="0" applyFont="1" applyFill="1" applyBorder="1" applyAlignment="1" applyProtection="1">
      <alignment horizontal="center"/>
    </xf>
    <xf numFmtId="0" fontId="6" fillId="3" borderId="27" xfId="0" applyFont="1" applyFill="1" applyBorder="1" applyAlignment="1" applyProtection="1">
      <alignment horizontal="left"/>
    </xf>
    <xf numFmtId="0" fontId="21" fillId="3" borderId="25" xfId="0" applyFont="1" applyFill="1" applyBorder="1" applyProtection="1"/>
    <xf numFmtId="0" fontId="8" fillId="3" borderId="26" xfId="0" applyFont="1" applyFill="1" applyBorder="1" applyAlignment="1" applyProtection="1">
      <alignment horizontal="left"/>
    </xf>
    <xf numFmtId="0" fontId="8" fillId="3" borderId="28" xfId="0" applyFont="1" applyFill="1" applyBorder="1" applyAlignment="1" applyProtection="1">
      <alignment horizontal="left"/>
    </xf>
    <xf numFmtId="0" fontId="1" fillId="4" borderId="29" xfId="0" applyFont="1" applyFill="1" applyBorder="1" applyAlignment="1" applyProtection="1"/>
    <xf numFmtId="0" fontId="1" fillId="4" borderId="24" xfId="0" applyFont="1" applyFill="1" applyBorder="1" applyAlignment="1" applyProtection="1"/>
    <xf numFmtId="0" fontId="1" fillId="3" borderId="29" xfId="0" applyFont="1" applyFill="1" applyBorder="1" applyAlignment="1" applyProtection="1"/>
    <xf numFmtId="0" fontId="1" fillId="3" borderId="24" xfId="0" applyFont="1" applyFill="1" applyBorder="1" applyAlignment="1" applyProtection="1"/>
    <xf numFmtId="0" fontId="1" fillId="3" borderId="30" xfId="0" applyFont="1" applyFill="1" applyBorder="1" applyAlignment="1" applyProtection="1"/>
    <xf numFmtId="49" fontId="2" fillId="4" borderId="13" xfId="0" applyNumberFormat="1" applyFont="1" applyFill="1" applyBorder="1" applyAlignment="1" applyProtection="1"/>
    <xf numFmtId="0" fontId="3" fillId="4" borderId="13" xfId="0" applyFont="1" applyFill="1" applyBorder="1" applyAlignment="1" applyProtection="1"/>
    <xf numFmtId="0" fontId="3" fillId="4" borderId="0" xfId="0" applyFont="1" applyFill="1" applyBorder="1" applyAlignment="1" applyProtection="1"/>
    <xf numFmtId="0" fontId="42" fillId="4" borderId="0" xfId="0" applyFont="1" applyFill="1" applyBorder="1" applyAlignment="1" applyProtection="1"/>
    <xf numFmtId="0" fontId="1" fillId="4" borderId="13" xfId="0" applyFont="1" applyFill="1" applyBorder="1" applyAlignment="1" applyProtection="1"/>
    <xf numFmtId="0" fontId="1" fillId="4" borderId="0" xfId="0" applyFont="1" applyFill="1" applyBorder="1" applyAlignment="1" applyProtection="1"/>
    <xf numFmtId="49" fontId="43" fillId="4" borderId="0" xfId="0" applyNumberFormat="1" applyFont="1" applyFill="1" applyBorder="1" applyAlignment="1" applyProtection="1"/>
    <xf numFmtId="49" fontId="25" fillId="4" borderId="0" xfId="0" applyNumberFormat="1" applyFont="1" applyFill="1" applyBorder="1" applyAlignment="1" applyProtection="1"/>
    <xf numFmtId="49" fontId="44" fillId="4" borderId="0" xfId="0" applyNumberFormat="1" applyFont="1" applyFill="1" applyBorder="1" applyAlignment="1" applyProtection="1"/>
    <xf numFmtId="49" fontId="1" fillId="4" borderId="0" xfId="0" applyNumberFormat="1" applyFont="1" applyFill="1" applyBorder="1" applyAlignment="1" applyProtection="1"/>
    <xf numFmtId="0" fontId="25" fillId="4" borderId="0" xfId="0" applyFont="1" applyFill="1" applyBorder="1" applyAlignment="1" applyProtection="1"/>
    <xf numFmtId="0" fontId="2" fillId="4" borderId="13" xfId="0" applyFont="1" applyFill="1" applyBorder="1" applyAlignment="1" applyProtection="1"/>
    <xf numFmtId="0" fontId="4" fillId="0" borderId="0" xfId="0" applyFont="1" applyBorder="1" applyAlignment="1" applyProtection="1"/>
    <xf numFmtId="0" fontId="6" fillId="4" borderId="0" xfId="0" applyFont="1" applyFill="1" applyBorder="1" applyAlignment="1" applyProtection="1"/>
    <xf numFmtId="0" fontId="2" fillId="4" borderId="0" xfId="0" applyFont="1" applyFill="1" applyBorder="1" applyAlignment="1" applyProtection="1"/>
    <xf numFmtId="0" fontId="8" fillId="4" borderId="0" xfId="0" applyFont="1" applyFill="1" applyBorder="1" applyAlignment="1" applyProtection="1"/>
    <xf numFmtId="0" fontId="18" fillId="4" borderId="0" xfId="0" applyFont="1" applyFill="1" applyBorder="1" applyAlignment="1" applyProtection="1"/>
    <xf numFmtId="0" fontId="2" fillId="6" borderId="0" xfId="0" applyFont="1" applyFill="1" applyBorder="1" applyProtection="1"/>
    <xf numFmtId="49" fontId="45" fillId="6" borderId="0" xfId="0" applyNumberFormat="1" applyFont="1" applyFill="1" applyBorder="1" applyAlignment="1" applyProtection="1">
      <alignment horizontal="center" vertical="top" textRotation="90"/>
    </xf>
    <xf numFmtId="0" fontId="46" fillId="6" borderId="0" xfId="0" applyFont="1" applyFill="1" applyBorder="1" applyAlignment="1" applyProtection="1">
      <alignment horizontal="center" vertical="center"/>
    </xf>
    <xf numFmtId="1" fontId="11" fillId="6" borderId="0" xfId="0" applyNumberFormat="1" applyFont="1" applyFill="1" applyBorder="1" applyAlignment="1" applyProtection="1">
      <alignment horizontal="center" vertical="center" textRotation="90"/>
    </xf>
    <xf numFmtId="1" fontId="22" fillId="6" borderId="0" xfId="0" applyNumberFormat="1" applyFont="1" applyFill="1" applyBorder="1" applyAlignment="1" applyProtection="1">
      <alignment horizontal="center" vertical="center" textRotation="90"/>
    </xf>
    <xf numFmtId="0" fontId="4" fillId="6" borderId="0" xfId="0" applyFont="1" applyFill="1" applyBorder="1" applyAlignment="1" applyProtection="1">
      <alignment horizontal="center" vertical="center"/>
    </xf>
    <xf numFmtId="0" fontId="23" fillId="6" borderId="0" xfId="0" applyFont="1" applyFill="1" applyBorder="1" applyAlignment="1" applyProtection="1">
      <alignment horizontal="center" vertical="center"/>
    </xf>
    <xf numFmtId="0" fontId="1" fillId="6" borderId="0" xfId="0" applyFont="1" applyFill="1" applyBorder="1" applyAlignment="1" applyProtection="1"/>
    <xf numFmtId="49" fontId="47" fillId="6" borderId="0" xfId="0" applyNumberFormat="1" applyFont="1" applyFill="1" applyBorder="1" applyAlignment="1" applyProtection="1"/>
    <xf numFmtId="1" fontId="42" fillId="6" borderId="0" xfId="0" applyNumberFormat="1" applyFont="1" applyFill="1" applyBorder="1" applyAlignment="1" applyProtection="1">
      <alignment horizontal="center" vertical="center"/>
    </xf>
    <xf numFmtId="1" fontId="10" fillId="6" borderId="0" xfId="0" applyNumberFormat="1" applyFont="1" applyFill="1" applyBorder="1" applyAlignment="1" applyProtection="1">
      <alignment horizontal="center" vertical="center"/>
    </xf>
    <xf numFmtId="0" fontId="1" fillId="6" borderId="0" xfId="0" applyFont="1" applyFill="1" applyBorder="1" applyAlignment="1" applyProtection="1">
      <alignment horizontal="center"/>
    </xf>
    <xf numFmtId="0" fontId="22" fillId="6" borderId="0" xfId="0" applyFont="1" applyFill="1" applyBorder="1" applyAlignment="1" applyProtection="1">
      <alignment horizontal="center" vertical="center" textRotation="90"/>
    </xf>
    <xf numFmtId="0" fontId="1" fillId="6" borderId="24" xfId="0" applyFont="1" applyFill="1" applyBorder="1" applyAlignment="1" applyProtection="1"/>
    <xf numFmtId="1" fontId="48" fillId="2" borderId="54" xfId="0" applyNumberFormat="1" applyFont="1" applyFill="1" applyBorder="1" applyAlignment="1" applyProtection="1">
      <alignment horizontal="center" vertical="center" textRotation="90"/>
    </xf>
    <xf numFmtId="1" fontId="9" fillId="4" borderId="0" xfId="0" applyNumberFormat="1" applyFont="1" applyFill="1" applyBorder="1" applyAlignment="1" applyProtection="1">
      <alignment horizontal="center" vertical="center"/>
    </xf>
    <xf numFmtId="1" fontId="48" fillId="2" borderId="54" xfId="0" applyNumberFormat="1" applyFont="1" applyFill="1" applyBorder="1" applyAlignment="1" applyProtection="1">
      <alignment horizontal="center" vertical="center" textRotation="90"/>
      <protection locked="0"/>
    </xf>
    <xf numFmtId="1" fontId="48" fillId="2" borderId="55" xfId="0" applyNumberFormat="1" applyFont="1" applyFill="1" applyBorder="1" applyAlignment="1" applyProtection="1">
      <alignment horizontal="center" vertical="center" textRotation="90"/>
      <protection locked="0"/>
    </xf>
    <xf numFmtId="0" fontId="2" fillId="4" borderId="0" xfId="0" applyFont="1" applyFill="1" applyBorder="1" applyAlignment="1" applyProtection="1">
      <alignment horizontal="center" vertical="center"/>
    </xf>
    <xf numFmtId="0" fontId="43" fillId="4" borderId="0" xfId="0" applyFont="1" applyFill="1" applyBorder="1" applyAlignment="1" applyProtection="1"/>
    <xf numFmtId="0" fontId="43" fillId="4" borderId="0" xfId="0" applyFont="1" applyFill="1" applyBorder="1" applyAlignment="1" applyProtection="1">
      <alignment horizontal="center"/>
    </xf>
    <xf numFmtId="0" fontId="41" fillId="4" borderId="0" xfId="0" applyFont="1" applyFill="1" applyBorder="1" applyAlignment="1" applyProtection="1"/>
    <xf numFmtId="1" fontId="49" fillId="4" borderId="0" xfId="0" applyNumberFormat="1" applyFont="1" applyFill="1" applyBorder="1" applyAlignment="1" applyProtection="1">
      <alignment horizontal="center"/>
    </xf>
    <xf numFmtId="0" fontId="49" fillId="4" borderId="0" xfId="0" applyFont="1" applyFill="1" applyBorder="1" applyAlignment="1" applyProtection="1">
      <alignment horizontal="center"/>
    </xf>
    <xf numFmtId="0" fontId="50" fillId="4" borderId="0" xfId="0" applyFont="1" applyFill="1" applyBorder="1" applyAlignment="1" applyProtection="1">
      <alignment horizontal="center" vertical="center"/>
    </xf>
    <xf numFmtId="0" fontId="51" fillId="4" borderId="0" xfId="0" applyFont="1" applyFill="1" applyBorder="1" applyAlignment="1" applyProtection="1">
      <alignment horizontal="center" vertical="center"/>
    </xf>
    <xf numFmtId="0" fontId="50" fillId="0" borderId="56" xfId="0" applyFont="1" applyFill="1" applyBorder="1" applyAlignment="1" applyProtection="1">
      <alignment horizontal="center" vertical="center"/>
    </xf>
    <xf numFmtId="0" fontId="50" fillId="5" borderId="57" xfId="0" applyFont="1" applyFill="1" applyBorder="1" applyAlignment="1" applyProtection="1">
      <alignment horizontal="center" vertical="center"/>
    </xf>
    <xf numFmtId="1" fontId="49" fillId="4" borderId="0" xfId="0" applyNumberFormat="1" applyFont="1" applyFill="1" applyBorder="1" applyAlignment="1" applyProtection="1">
      <alignment horizontal="center" vertical="center"/>
    </xf>
    <xf numFmtId="0" fontId="0" fillId="6" borderId="0" xfId="0" applyFill="1" applyAlignment="1" applyProtection="1"/>
    <xf numFmtId="0" fontId="0" fillId="6" borderId="31" xfId="0" applyFill="1" applyBorder="1" applyAlignment="1" applyProtection="1">
      <alignment wrapText="1"/>
    </xf>
    <xf numFmtId="0" fontId="41" fillId="7" borderId="0" xfId="0" applyFont="1" applyFill="1" applyBorder="1" applyAlignment="1" applyProtection="1"/>
    <xf numFmtId="0" fontId="52" fillId="6" borderId="0" xfId="0" applyFont="1" applyFill="1" applyAlignment="1" applyProtection="1">
      <alignment horizontal="center" vertical="center" wrapText="1"/>
    </xf>
    <xf numFmtId="0" fontId="53" fillId="4" borderId="32" xfId="0" applyFont="1" applyFill="1" applyBorder="1" applyAlignment="1">
      <alignment horizontal="center" vertical="center"/>
    </xf>
    <xf numFmtId="1" fontId="54" fillId="0" borderId="54" xfId="0" applyNumberFormat="1" applyFont="1" applyBorder="1" applyAlignment="1" applyProtection="1">
      <alignment horizontal="center" vertical="center"/>
    </xf>
    <xf numFmtId="1" fontId="54" fillId="0" borderId="55" xfId="0" applyNumberFormat="1" applyFont="1" applyBorder="1" applyAlignment="1" applyProtection="1">
      <alignment horizontal="center" vertical="center"/>
    </xf>
    <xf numFmtId="1" fontId="54" fillId="0" borderId="58" xfId="0" applyNumberFormat="1" applyFont="1" applyBorder="1" applyAlignment="1" applyProtection="1">
      <alignment horizontal="center" vertical="center"/>
    </xf>
    <xf numFmtId="1" fontId="54" fillId="0" borderId="0" xfId="0" applyNumberFormat="1" applyFont="1" applyFill="1" applyBorder="1" applyAlignment="1" applyProtection="1">
      <alignment horizontal="center" vertical="center"/>
    </xf>
    <xf numFmtId="1" fontId="54" fillId="0" borderId="59" xfId="0" applyNumberFormat="1" applyFont="1" applyBorder="1" applyAlignment="1" applyProtection="1">
      <alignment horizontal="center" vertical="center"/>
    </xf>
    <xf numFmtId="0" fontId="2" fillId="0" borderId="0" xfId="0" applyFont="1" applyFill="1" applyBorder="1" applyProtection="1"/>
    <xf numFmtId="1" fontId="48" fillId="6" borderId="0" xfId="0" applyNumberFormat="1" applyFont="1" applyFill="1" applyBorder="1" applyAlignment="1" applyProtection="1">
      <alignment horizontal="center" vertical="center" textRotation="90"/>
    </xf>
    <xf numFmtId="0" fontId="3" fillId="6" borderId="0" xfId="0" applyFont="1" applyFill="1" applyBorder="1" applyAlignment="1" applyProtection="1">
      <alignment horizontal="center" vertical="center" textRotation="90"/>
    </xf>
    <xf numFmtId="0" fontId="26" fillId="4" borderId="0" xfId="0" applyFont="1" applyFill="1" applyBorder="1" applyProtection="1"/>
    <xf numFmtId="0" fontId="26" fillId="4" borderId="13" xfId="0" applyFont="1" applyFill="1" applyBorder="1" applyProtection="1"/>
    <xf numFmtId="0" fontId="26" fillId="6" borderId="0" xfId="0" applyFont="1" applyFill="1" applyBorder="1" applyProtection="1"/>
    <xf numFmtId="0" fontId="5" fillId="4" borderId="0" xfId="0" applyFont="1" applyFill="1" applyAlignment="1" applyProtection="1">
      <alignment horizontal="center" textRotation="90"/>
    </xf>
    <xf numFmtId="0" fontId="2" fillId="0" borderId="0" xfId="0" applyFont="1" applyProtection="1"/>
    <xf numFmtId="0" fontId="26" fillId="4" borderId="0" xfId="0" applyFont="1" applyFill="1" applyBorder="1" applyAlignment="1" applyProtection="1">
      <alignment horizontal="center" vertical="top" textRotation="90"/>
    </xf>
    <xf numFmtId="0" fontId="17" fillId="4" borderId="0" xfId="0" applyFont="1" applyFill="1" applyAlignment="1" applyProtection="1">
      <alignment horizontal="center" vertical="top" textRotation="90"/>
    </xf>
    <xf numFmtId="0" fontId="7" fillId="6" borderId="0" xfId="0" applyFont="1" applyFill="1" applyBorder="1" applyAlignment="1" applyProtection="1">
      <alignment horizontal="center" vertical="center" textRotation="90"/>
    </xf>
    <xf numFmtId="0" fontId="52" fillId="6" borderId="27" xfId="0" applyFont="1" applyFill="1" applyBorder="1" applyAlignment="1" applyProtection="1">
      <alignment horizontal="center" vertical="center" wrapText="1"/>
    </xf>
    <xf numFmtId="0" fontId="2" fillId="6" borderId="28" xfId="0" applyFont="1" applyFill="1" applyBorder="1" applyProtection="1"/>
    <xf numFmtId="0" fontId="26" fillId="4" borderId="0" xfId="0" applyFont="1" applyFill="1" applyBorder="1" applyAlignment="1" applyProtection="1">
      <alignment horizontal="center" vertical="center"/>
    </xf>
    <xf numFmtId="49" fontId="43" fillId="4" borderId="0" xfId="0" applyNumberFormat="1" applyFont="1" applyFill="1" applyBorder="1" applyAlignment="1" applyProtection="1">
      <alignment horizontal="center" vertical="center"/>
    </xf>
    <xf numFmtId="0" fontId="55" fillId="0" borderId="56" xfId="0" applyFont="1" applyBorder="1" applyAlignment="1" applyProtection="1">
      <alignment horizontal="center" vertical="center"/>
      <protection locked="0"/>
    </xf>
    <xf numFmtId="0" fontId="55" fillId="0" borderId="57" xfId="0" applyFont="1" applyBorder="1" applyAlignment="1" applyProtection="1">
      <alignment horizontal="center" vertical="center"/>
      <protection locked="0"/>
    </xf>
    <xf numFmtId="0" fontId="55" fillId="0" borderId="60" xfId="0" applyFont="1" applyBorder="1" applyAlignment="1" applyProtection="1">
      <alignment horizontal="center" vertical="center"/>
      <protection locked="0"/>
    </xf>
    <xf numFmtId="0" fontId="56" fillId="6" borderId="0" xfId="0" applyFont="1" applyFill="1" applyBorder="1" applyAlignment="1" applyProtection="1">
      <alignment horizontal="center" vertical="center"/>
    </xf>
    <xf numFmtId="1" fontId="19" fillId="6" borderId="0" xfId="0" applyNumberFormat="1" applyFont="1" applyFill="1" applyBorder="1" applyAlignment="1" applyProtection="1">
      <alignment horizontal="center" vertical="center"/>
    </xf>
    <xf numFmtId="0" fontId="18" fillId="6" borderId="0" xfId="0" applyFont="1" applyFill="1" applyBorder="1" applyAlignment="1" applyProtection="1"/>
    <xf numFmtId="0" fontId="1" fillId="0" borderId="0" xfId="0" applyFont="1" applyProtection="1"/>
    <xf numFmtId="0" fontId="1" fillId="0" borderId="0" xfId="0" applyFont="1" applyAlignment="1" applyProtection="1">
      <alignment horizontal="center"/>
    </xf>
    <xf numFmtId="0" fontId="3" fillId="0" borderId="0" xfId="0" applyFont="1" applyProtection="1"/>
    <xf numFmtId="0" fontId="3" fillId="0" borderId="0" xfId="0" applyFont="1" applyAlignment="1" applyProtection="1">
      <alignment horizontal="center"/>
    </xf>
    <xf numFmtId="0" fontId="2" fillId="0" borderId="0" xfId="0" applyFont="1" applyAlignment="1" applyProtection="1">
      <alignment horizontal="center"/>
    </xf>
    <xf numFmtId="0" fontId="1" fillId="0" borderId="0" xfId="0" applyFont="1" applyFill="1" applyBorder="1" applyProtection="1"/>
    <xf numFmtId="0" fontId="1" fillId="0" borderId="0" xfId="0" applyFont="1" applyFill="1" applyBorder="1" applyAlignment="1" applyProtection="1">
      <alignment horizontal="center"/>
    </xf>
    <xf numFmtId="0" fontId="1" fillId="0" borderId="0" xfId="0" applyFont="1" applyBorder="1" applyProtection="1"/>
    <xf numFmtId="0" fontId="1" fillId="0" borderId="0" xfId="0" applyFont="1" applyBorder="1" applyAlignment="1" applyProtection="1">
      <alignment horizontal="center"/>
    </xf>
    <xf numFmtId="0" fontId="4" fillId="0" borderId="0" xfId="0" applyFont="1" applyProtection="1"/>
    <xf numFmtId="0" fontId="57" fillId="0" borderId="0" xfId="1" applyFont="1" applyAlignment="1" applyProtection="1">
      <alignment horizontal="center" vertical="center"/>
    </xf>
    <xf numFmtId="0" fontId="26" fillId="0" borderId="0" xfId="0" applyFont="1" applyProtection="1"/>
    <xf numFmtId="0" fontId="26" fillId="0" borderId="0" xfId="0" applyFont="1" applyAlignment="1" applyProtection="1">
      <alignment horizontal="center"/>
    </xf>
    <xf numFmtId="49" fontId="2" fillId="0" borderId="0" xfId="0" applyNumberFormat="1" applyFont="1" applyProtection="1"/>
    <xf numFmtId="49" fontId="2" fillId="0" borderId="0" xfId="0" applyNumberFormat="1" applyFont="1" applyAlignment="1" applyProtection="1">
      <alignment horizontal="center"/>
    </xf>
    <xf numFmtId="0" fontId="13" fillId="0" borderId="33" xfId="0" applyFont="1" applyFill="1" applyBorder="1" applyAlignment="1">
      <alignment horizontal="center" wrapText="1"/>
    </xf>
    <xf numFmtId="1" fontId="7" fillId="4" borderId="0" xfId="0" applyNumberFormat="1" applyFont="1" applyFill="1" applyBorder="1" applyAlignment="1" applyProtection="1">
      <alignment horizontal="center" vertical="center"/>
    </xf>
    <xf numFmtId="1" fontId="48" fillId="2" borderId="61" xfId="0" applyNumberFormat="1" applyFont="1" applyFill="1" applyBorder="1" applyAlignment="1" applyProtection="1">
      <alignment horizontal="center" vertical="center" textRotation="90"/>
      <protection locked="0"/>
    </xf>
    <xf numFmtId="1" fontId="22" fillId="4" borderId="0" xfId="0" applyNumberFormat="1" applyFont="1" applyFill="1" applyBorder="1" applyAlignment="1" applyProtection="1">
      <alignment horizontal="center" vertical="center"/>
    </xf>
    <xf numFmtId="49" fontId="58" fillId="4" borderId="0" xfId="0" applyNumberFormat="1" applyFont="1" applyFill="1" applyBorder="1" applyAlignment="1" applyProtection="1">
      <alignment horizontal="center" textRotation="90"/>
    </xf>
    <xf numFmtId="49" fontId="58" fillId="6" borderId="0" xfId="0" applyNumberFormat="1" applyFont="1" applyFill="1" applyBorder="1" applyAlignment="1" applyProtection="1">
      <alignment horizontal="left" textRotation="90"/>
    </xf>
    <xf numFmtId="49" fontId="58" fillId="6" borderId="0" xfId="0" applyNumberFormat="1" applyFont="1" applyFill="1" applyBorder="1" applyAlignment="1" applyProtection="1">
      <alignment horizontal="center" textRotation="90"/>
    </xf>
    <xf numFmtId="0" fontId="50" fillId="0" borderId="57" xfId="0" applyFont="1" applyFill="1" applyBorder="1" applyAlignment="1" applyProtection="1">
      <alignment horizontal="center" vertical="center"/>
    </xf>
    <xf numFmtId="0" fontId="50" fillId="0" borderId="60" xfId="0" applyFont="1" applyFill="1" applyBorder="1" applyAlignment="1" applyProtection="1">
      <alignment horizontal="center" vertical="center"/>
    </xf>
    <xf numFmtId="0" fontId="50" fillId="5" borderId="60" xfId="0" applyFont="1" applyFill="1" applyBorder="1" applyAlignment="1" applyProtection="1">
      <alignment horizontal="center" vertical="center"/>
    </xf>
    <xf numFmtId="0" fontId="1" fillId="4" borderId="30" xfId="0" applyFont="1" applyFill="1" applyBorder="1" applyAlignment="1" applyProtection="1"/>
    <xf numFmtId="49" fontId="9" fillId="4" borderId="27" xfId="0" applyNumberFormat="1" applyFont="1" applyFill="1" applyBorder="1" applyAlignment="1" applyProtection="1">
      <alignment horizontal="center" vertical="top" textRotation="90"/>
    </xf>
    <xf numFmtId="0" fontId="2" fillId="4" borderId="27" xfId="0" applyFont="1" applyFill="1" applyBorder="1" applyAlignment="1" applyProtection="1">
      <alignment horizontal="center" textRotation="90"/>
    </xf>
    <xf numFmtId="0" fontId="1" fillId="4" borderId="27" xfId="0" applyFont="1" applyFill="1" applyBorder="1" applyAlignment="1" applyProtection="1">
      <alignment horizontal="center" textRotation="90"/>
    </xf>
    <xf numFmtId="0" fontId="1" fillId="4" borderId="27" xfId="0" applyFont="1" applyFill="1" applyBorder="1" applyAlignment="1" applyProtection="1"/>
    <xf numFmtId="0" fontId="6" fillId="4" borderId="27" xfId="0" applyFont="1" applyFill="1" applyBorder="1" applyAlignment="1" applyProtection="1">
      <alignment horizontal="center"/>
    </xf>
    <xf numFmtId="0" fontId="8" fillId="4" borderId="27" xfId="0" applyFont="1" applyFill="1" applyBorder="1" applyAlignment="1" applyProtection="1">
      <alignment horizontal="center"/>
    </xf>
    <xf numFmtId="0" fontId="26" fillId="4" borderId="27" xfId="0" applyFont="1" applyFill="1" applyBorder="1" applyProtection="1"/>
    <xf numFmtId="0" fontId="9" fillId="4" borderId="27" xfId="0" applyFont="1" applyFill="1" applyBorder="1" applyAlignment="1" applyProtection="1">
      <alignment textRotation="90"/>
    </xf>
    <xf numFmtId="1" fontId="48" fillId="6" borderId="27" xfId="0" applyNumberFormat="1" applyFont="1" applyFill="1" applyBorder="1" applyAlignment="1" applyProtection="1">
      <alignment horizontal="center" vertical="center" textRotation="90"/>
    </xf>
    <xf numFmtId="0" fontId="2" fillId="7" borderId="27" xfId="0" applyFont="1" applyFill="1" applyBorder="1" applyProtection="1"/>
    <xf numFmtId="0" fontId="2" fillId="7" borderId="28" xfId="0" applyFont="1" applyFill="1" applyBorder="1" applyProtection="1"/>
    <xf numFmtId="0" fontId="26" fillId="4" borderId="0" xfId="0" applyFont="1" applyFill="1" applyBorder="1" applyAlignment="1" applyProtection="1">
      <alignment horizontal="center"/>
    </xf>
    <xf numFmtId="0" fontId="50" fillId="5" borderId="56" xfId="0" applyFont="1" applyFill="1" applyBorder="1" applyAlignment="1" applyProtection="1">
      <alignment horizontal="center" vertical="center"/>
    </xf>
    <xf numFmtId="0" fontId="4" fillId="0" borderId="34"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4" fillId="0" borderId="36" xfId="0" applyFont="1" applyBorder="1" applyAlignment="1" applyProtection="1">
      <alignment horizontal="center" vertical="center"/>
      <protection locked="0"/>
    </xf>
    <xf numFmtId="0" fontId="29" fillId="4" borderId="0" xfId="0" applyFont="1" applyFill="1" applyBorder="1" applyAlignment="1" applyProtection="1">
      <alignment horizontal="center" vertical="center"/>
    </xf>
    <xf numFmtId="0" fontId="59" fillId="0" borderId="51" xfId="0" applyFont="1" applyFill="1" applyBorder="1" applyAlignment="1" applyProtection="1">
      <alignment horizontal="center" vertical="center"/>
    </xf>
    <xf numFmtId="0" fontId="60" fillId="0" borderId="0" xfId="0" applyFont="1" applyAlignment="1" applyProtection="1">
      <alignment horizontal="center"/>
    </xf>
    <xf numFmtId="0" fontId="60" fillId="0" borderId="0" xfId="0" applyFont="1" applyAlignment="1" applyProtection="1">
      <alignment horizontal="right"/>
    </xf>
    <xf numFmtId="0" fontId="60" fillId="0" borderId="0" xfId="0" applyFont="1" applyProtection="1"/>
    <xf numFmtId="0" fontId="61" fillId="0" borderId="0" xfId="0" applyFont="1" applyProtection="1"/>
    <xf numFmtId="0" fontId="7" fillId="7" borderId="0" xfId="0" applyFont="1" applyFill="1" applyBorder="1" applyAlignment="1" applyProtection="1">
      <alignment horizontal="center" vertical="center" textRotation="90"/>
    </xf>
    <xf numFmtId="1" fontId="22" fillId="7" borderId="0" xfId="0" applyNumberFormat="1" applyFont="1" applyFill="1" applyBorder="1" applyAlignment="1" applyProtection="1">
      <alignment horizontal="center" vertical="center" textRotation="90"/>
    </xf>
    <xf numFmtId="1" fontId="7" fillId="7" borderId="0" xfId="0" applyNumberFormat="1" applyFont="1" applyFill="1" applyBorder="1" applyAlignment="1" applyProtection="1">
      <alignment horizontal="center" vertical="center" textRotation="90"/>
    </xf>
    <xf numFmtId="0" fontId="3" fillId="4" borderId="0" xfId="0" applyFont="1" applyFill="1" applyBorder="1" applyAlignment="1" applyProtection="1">
      <alignment horizontal="center" vertical="top" textRotation="90"/>
    </xf>
    <xf numFmtId="0" fontId="9" fillId="4" borderId="0" xfId="0" applyFont="1" applyFill="1" applyBorder="1" applyAlignment="1" applyProtection="1">
      <alignment horizontal="center"/>
    </xf>
    <xf numFmtId="0" fontId="30" fillId="4" borderId="0" xfId="0" applyFont="1" applyFill="1" applyBorder="1" applyAlignment="1" applyProtection="1"/>
    <xf numFmtId="49" fontId="62" fillId="0" borderId="54" xfId="0" applyNumberFormat="1" applyFont="1" applyBorder="1" applyAlignment="1" applyProtection="1">
      <alignment horizontal="center" textRotation="90"/>
    </xf>
    <xf numFmtId="49" fontId="62" fillId="0" borderId="55" xfId="0" applyNumberFormat="1" applyFont="1" applyBorder="1" applyAlignment="1" applyProtection="1">
      <alignment horizontal="center" textRotation="90"/>
    </xf>
    <xf numFmtId="49" fontId="62" fillId="0" borderId="58" xfId="0" applyNumberFormat="1" applyFont="1" applyBorder="1" applyAlignment="1" applyProtection="1">
      <alignment horizontal="center" textRotation="90"/>
    </xf>
    <xf numFmtId="49" fontId="63" fillId="6" borderId="0" xfId="0" applyNumberFormat="1" applyFont="1" applyFill="1" applyBorder="1" applyAlignment="1" applyProtection="1">
      <alignment horizontal="center" textRotation="90"/>
    </xf>
    <xf numFmtId="49" fontId="31" fillId="4" borderId="0" xfId="0" applyNumberFormat="1" applyFont="1" applyFill="1" applyBorder="1" applyAlignment="1" applyProtection="1">
      <alignment horizontal="center" textRotation="90"/>
    </xf>
    <xf numFmtId="49" fontId="62" fillId="0" borderId="54" xfId="0" applyNumberFormat="1" applyFont="1" applyFill="1" applyBorder="1" applyAlignment="1" applyProtection="1">
      <alignment horizontal="center" textRotation="90"/>
    </xf>
    <xf numFmtId="49" fontId="62" fillId="0" borderId="61" xfId="0" applyNumberFormat="1" applyFont="1" applyFill="1" applyBorder="1" applyAlignment="1" applyProtection="1">
      <alignment horizontal="center" textRotation="90"/>
    </xf>
    <xf numFmtId="49" fontId="62" fillId="0" borderId="55" xfId="0" applyNumberFormat="1" applyFont="1" applyFill="1" applyBorder="1" applyAlignment="1" applyProtection="1">
      <alignment horizontal="center" textRotation="90"/>
    </xf>
    <xf numFmtId="49" fontId="62" fillId="0" borderId="58" xfId="0" applyNumberFormat="1" applyFont="1" applyFill="1" applyBorder="1" applyAlignment="1" applyProtection="1">
      <alignment horizontal="center" textRotation="90"/>
    </xf>
    <xf numFmtId="1" fontId="32" fillId="4" borderId="0" xfId="0" applyNumberFormat="1" applyFont="1" applyFill="1" applyBorder="1" applyAlignment="1" applyProtection="1">
      <alignment horizontal="center"/>
    </xf>
    <xf numFmtId="49" fontId="62" fillId="0" borderId="62" xfId="0" applyNumberFormat="1" applyFont="1" applyFill="1" applyBorder="1" applyAlignment="1" applyProtection="1">
      <alignment horizontal="center" textRotation="90"/>
    </xf>
    <xf numFmtId="49" fontId="64" fillId="4" borderId="0" xfId="0" applyNumberFormat="1" applyFont="1" applyFill="1" applyBorder="1" applyAlignment="1" applyProtection="1"/>
    <xf numFmtId="49" fontId="62" fillId="0" borderId="63" xfId="0" applyNumberFormat="1" applyFont="1" applyFill="1" applyBorder="1" applyAlignment="1" applyProtection="1">
      <alignment horizontal="center" textRotation="90"/>
    </xf>
    <xf numFmtId="1" fontId="32" fillId="4" borderId="0" xfId="0" applyNumberFormat="1" applyFont="1" applyFill="1" applyBorder="1" applyAlignment="1" applyProtection="1">
      <alignment horizontal="center" vertical="center"/>
    </xf>
    <xf numFmtId="0" fontId="5" fillId="4" borderId="0" xfId="0" applyFont="1" applyFill="1" applyBorder="1" applyAlignment="1" applyProtection="1">
      <alignment textRotation="90"/>
    </xf>
    <xf numFmtId="1" fontId="65" fillId="0" borderId="59" xfId="0" applyNumberFormat="1" applyFont="1" applyFill="1" applyBorder="1" applyAlignment="1" applyProtection="1">
      <alignment horizontal="center" vertical="center"/>
    </xf>
    <xf numFmtId="1" fontId="54" fillId="0" borderId="62" xfId="0" applyNumberFormat="1" applyFont="1" applyBorder="1" applyAlignment="1" applyProtection="1">
      <alignment horizontal="center" vertical="center"/>
    </xf>
    <xf numFmtId="0" fontId="4" fillId="0" borderId="37" xfId="0" applyFont="1" applyBorder="1" applyAlignment="1" applyProtection="1">
      <alignment horizontal="center" vertical="center"/>
      <protection locked="0"/>
    </xf>
    <xf numFmtId="0" fontId="4" fillId="0" borderId="38" xfId="0" applyFont="1" applyBorder="1" applyAlignment="1" applyProtection="1">
      <alignment horizontal="center" vertical="center"/>
      <protection locked="0"/>
    </xf>
    <xf numFmtId="0" fontId="4" fillId="0" borderId="39" xfId="0" applyFont="1" applyBorder="1" applyAlignment="1" applyProtection="1">
      <alignment horizontal="center" vertical="center"/>
      <protection locked="0"/>
    </xf>
    <xf numFmtId="0" fontId="4" fillId="0" borderId="40" xfId="0" applyFont="1" applyBorder="1" applyAlignment="1" applyProtection="1">
      <alignment horizontal="center" vertical="center"/>
      <protection locked="0"/>
    </xf>
    <xf numFmtId="49" fontId="62" fillId="0" borderId="64" xfId="0" applyNumberFormat="1" applyFont="1" applyFill="1" applyBorder="1" applyAlignment="1" applyProtection="1">
      <alignment horizontal="center" textRotation="90"/>
    </xf>
    <xf numFmtId="49" fontId="62" fillId="0" borderId="65" xfId="0" applyNumberFormat="1" applyFont="1" applyFill="1" applyBorder="1" applyAlignment="1" applyProtection="1">
      <alignment horizontal="center" textRotation="90"/>
    </xf>
    <xf numFmtId="1" fontId="54" fillId="0" borderId="61" xfId="0" applyNumberFormat="1" applyFont="1" applyBorder="1" applyAlignment="1" applyProtection="1">
      <alignment horizontal="center" vertical="center"/>
    </xf>
    <xf numFmtId="1" fontId="54" fillId="0" borderId="66" xfId="0" applyNumberFormat="1" applyFont="1" applyBorder="1" applyAlignment="1" applyProtection="1">
      <alignment horizontal="center" vertical="center"/>
    </xf>
    <xf numFmtId="0" fontId="4" fillId="0" borderId="41" xfId="0" applyFont="1" applyBorder="1" applyAlignment="1" applyProtection="1">
      <alignment horizontal="center" vertical="center"/>
      <protection locked="0"/>
    </xf>
    <xf numFmtId="0" fontId="4" fillId="0" borderId="42" xfId="0" applyFont="1" applyBorder="1" applyAlignment="1" applyProtection="1">
      <alignment horizontal="center" vertical="center"/>
      <protection locked="0"/>
    </xf>
    <xf numFmtId="0" fontId="4" fillId="0" borderId="43" xfId="0" applyFont="1" applyBorder="1" applyAlignment="1" applyProtection="1">
      <alignment horizontal="center" vertical="center"/>
      <protection locked="0"/>
    </xf>
    <xf numFmtId="0" fontId="4" fillId="0" borderId="44" xfId="0" applyFont="1" applyBorder="1" applyAlignment="1" applyProtection="1">
      <alignment horizontal="center" vertical="center"/>
      <protection locked="0"/>
    </xf>
    <xf numFmtId="0" fontId="4" fillId="0" borderId="45" xfId="0" applyFont="1" applyBorder="1" applyAlignment="1" applyProtection="1">
      <alignment horizontal="center" vertical="center"/>
      <protection locked="0"/>
    </xf>
    <xf numFmtId="0" fontId="4" fillId="0" borderId="46" xfId="0" applyFont="1" applyBorder="1" applyAlignment="1" applyProtection="1">
      <alignment horizontal="center" vertical="center"/>
      <protection locked="0"/>
    </xf>
    <xf numFmtId="0" fontId="4" fillId="0" borderId="47" xfId="0" applyFont="1" applyBorder="1" applyAlignment="1" applyProtection="1">
      <alignment horizontal="center" vertical="center"/>
      <protection locked="0"/>
    </xf>
    <xf numFmtId="0" fontId="4" fillId="0" borderId="48" xfId="0" applyFont="1" applyBorder="1" applyAlignment="1" applyProtection="1">
      <alignment horizontal="center" vertical="center"/>
      <protection locked="0"/>
    </xf>
    <xf numFmtId="49" fontId="62" fillId="0" borderId="66" xfId="0" applyNumberFormat="1" applyFont="1" applyFill="1" applyBorder="1" applyAlignment="1" applyProtection="1">
      <alignment horizontal="center" textRotation="90"/>
    </xf>
    <xf numFmtId="0" fontId="2" fillId="4" borderId="0" xfId="0" applyFont="1" applyFill="1" applyBorder="1" applyAlignment="1" applyProtection="1">
      <alignment horizontal="center" vertical="center" textRotation="90"/>
    </xf>
    <xf numFmtId="0" fontId="41" fillId="4" borderId="0" xfId="0" applyFont="1" applyFill="1" applyBorder="1" applyAlignment="1" applyProtection="1">
      <alignment horizontal="center" vertical="center" textRotation="90"/>
    </xf>
    <xf numFmtId="0" fontId="3" fillId="4" borderId="0" xfId="0" applyFont="1" applyFill="1" applyBorder="1" applyAlignment="1" applyProtection="1">
      <alignment horizontal="center" vertical="center"/>
    </xf>
    <xf numFmtId="0" fontId="9" fillId="6" borderId="0" xfId="0" applyFont="1" applyFill="1" applyBorder="1" applyAlignment="1" applyProtection="1">
      <alignment horizontal="center" vertical="center" textRotation="90"/>
    </xf>
    <xf numFmtId="1" fontId="11" fillId="4" borderId="0" xfId="0" applyNumberFormat="1" applyFont="1" applyFill="1" applyBorder="1" applyAlignment="1" applyProtection="1">
      <alignment horizontal="center" vertical="center" textRotation="90"/>
    </xf>
    <xf numFmtId="0" fontId="66" fillId="0" borderId="0" xfId="0" applyFont="1" applyProtection="1"/>
    <xf numFmtId="0" fontId="67" fillId="0" borderId="0" xfId="0" applyFont="1" applyFill="1" applyBorder="1" applyProtection="1"/>
    <xf numFmtId="0" fontId="67" fillId="0" borderId="0" xfId="0" applyFont="1" applyBorder="1" applyProtection="1"/>
    <xf numFmtId="0" fontId="68" fillId="0" borderId="0" xfId="0" applyFont="1" applyAlignment="1" applyProtection="1">
      <alignment horizontal="center" vertical="center"/>
    </xf>
    <xf numFmtId="0" fontId="68" fillId="0" borderId="0" xfId="0" applyFont="1" applyProtection="1"/>
    <xf numFmtId="0" fontId="65" fillId="0" borderId="67" xfId="0" applyFont="1" applyFill="1" applyBorder="1" applyAlignment="1" applyProtection="1">
      <alignment horizontal="center" vertical="center"/>
    </xf>
    <xf numFmtId="0" fontId="65" fillId="0" borderId="68" xfId="0" applyFont="1" applyFill="1" applyBorder="1" applyAlignment="1" applyProtection="1">
      <alignment horizontal="center" vertical="center"/>
    </xf>
    <xf numFmtId="0" fontId="65" fillId="0" borderId="69" xfId="0" applyFont="1" applyFill="1" applyBorder="1" applyAlignment="1" applyProtection="1">
      <alignment horizontal="center" vertical="center"/>
    </xf>
    <xf numFmtId="0" fontId="69" fillId="4" borderId="0" xfId="0" applyFont="1" applyFill="1" applyBorder="1" applyAlignment="1" applyProtection="1">
      <alignment horizontal="center" vertical="center"/>
    </xf>
    <xf numFmtId="0" fontId="70" fillId="0" borderId="70" xfId="0" applyFont="1" applyBorder="1" applyAlignment="1" applyProtection="1">
      <alignment horizontal="center" vertical="center"/>
    </xf>
    <xf numFmtId="0" fontId="59" fillId="0" borderId="71" xfId="0" applyFont="1" applyFill="1" applyBorder="1" applyAlignment="1" applyProtection="1">
      <alignment horizontal="center" vertical="center"/>
    </xf>
    <xf numFmtId="0" fontId="34" fillId="8" borderId="63" xfId="0" applyFont="1" applyFill="1" applyBorder="1" applyAlignment="1" applyProtection="1">
      <alignment horizontal="center" vertical="center" textRotation="90"/>
    </xf>
    <xf numFmtId="1" fontId="48" fillId="2" borderId="55" xfId="0" applyNumberFormat="1" applyFont="1" applyFill="1" applyBorder="1" applyAlignment="1" applyProtection="1">
      <alignment horizontal="center" vertical="center" textRotation="90"/>
    </xf>
    <xf numFmtId="1" fontId="48" fillId="2" borderId="58" xfId="0" applyNumberFormat="1" applyFont="1" applyFill="1" applyBorder="1" applyAlignment="1" applyProtection="1">
      <alignment horizontal="center" vertical="center" textRotation="90"/>
    </xf>
    <xf numFmtId="0" fontId="34" fillId="8" borderId="54" xfId="0" applyFont="1" applyFill="1" applyBorder="1" applyAlignment="1" applyProtection="1">
      <alignment horizontal="center" vertical="center" textRotation="90"/>
    </xf>
    <xf numFmtId="0" fontId="34" fillId="8" borderId="55" xfId="0" applyFont="1" applyFill="1" applyBorder="1" applyAlignment="1" applyProtection="1">
      <alignment horizontal="center" vertical="center" textRotation="90"/>
    </xf>
    <xf numFmtId="0" fontId="34" fillId="8" borderId="58" xfId="0" applyFont="1" applyFill="1" applyBorder="1" applyAlignment="1" applyProtection="1">
      <alignment horizontal="center" vertical="center" textRotation="90"/>
    </xf>
    <xf numFmtId="0" fontId="3" fillId="8" borderId="54" xfId="0" applyFont="1" applyFill="1" applyBorder="1" applyAlignment="1" applyProtection="1">
      <alignment horizontal="center" vertical="center" textRotation="90"/>
    </xf>
    <xf numFmtId="0" fontId="3" fillId="8" borderId="55" xfId="0" applyFont="1" applyFill="1" applyBorder="1" applyAlignment="1" applyProtection="1">
      <alignment horizontal="center" vertical="center" textRotation="90"/>
    </xf>
    <xf numFmtId="0" fontId="3" fillId="8" borderId="58" xfId="0" applyFont="1" applyFill="1" applyBorder="1" applyAlignment="1" applyProtection="1">
      <alignment horizontal="center" vertical="center" textRotation="90"/>
    </xf>
    <xf numFmtId="1" fontId="48" fillId="4" borderId="0" xfId="0" applyNumberFormat="1" applyFont="1" applyFill="1" applyBorder="1" applyAlignment="1" applyProtection="1">
      <alignment horizontal="center" vertical="center" textRotation="90"/>
    </xf>
    <xf numFmtId="1" fontId="48" fillId="4" borderId="72" xfId="0" applyNumberFormat="1" applyFont="1" applyFill="1" applyBorder="1" applyAlignment="1" applyProtection="1">
      <alignment horizontal="center" vertical="center" textRotation="90"/>
    </xf>
    <xf numFmtId="1" fontId="48" fillId="4" borderId="73" xfId="0" applyNumberFormat="1" applyFont="1" applyFill="1" applyBorder="1" applyAlignment="1" applyProtection="1">
      <alignment horizontal="center" vertical="center" textRotation="90"/>
    </xf>
    <xf numFmtId="0" fontId="34" fillId="8" borderId="61" xfId="0" applyFont="1" applyFill="1" applyBorder="1" applyAlignment="1" applyProtection="1">
      <alignment horizontal="center" vertical="center" textRotation="90"/>
    </xf>
    <xf numFmtId="0" fontId="34" fillId="8" borderId="62" xfId="0" applyFont="1" applyFill="1" applyBorder="1" applyAlignment="1" applyProtection="1">
      <alignment horizontal="center" vertical="center" textRotation="90"/>
    </xf>
    <xf numFmtId="0" fontId="2" fillId="7" borderId="0" xfId="0" applyFont="1" applyFill="1" applyBorder="1" applyProtection="1">
      <protection locked="0"/>
    </xf>
    <xf numFmtId="0" fontId="71" fillId="3" borderId="0" xfId="0" applyFont="1" applyFill="1" applyBorder="1" applyAlignment="1" applyProtection="1">
      <alignment horizontal="left" vertical="center"/>
    </xf>
    <xf numFmtId="0" fontId="72" fillId="3" borderId="0" xfId="0" applyFont="1" applyFill="1" applyAlignment="1" applyProtection="1"/>
    <xf numFmtId="0" fontId="2" fillId="3" borderId="0" xfId="0" applyFont="1" applyFill="1" applyBorder="1" applyProtection="1"/>
    <xf numFmtId="1" fontId="11" fillId="3" borderId="0" xfId="0" applyNumberFormat="1" applyFont="1" applyFill="1" applyBorder="1" applyAlignment="1" applyProtection="1">
      <alignment horizontal="center" vertical="center" textRotation="90"/>
    </xf>
    <xf numFmtId="0" fontId="70" fillId="0" borderId="74" xfId="0" applyFont="1" applyBorder="1" applyAlignment="1" applyProtection="1">
      <alignment horizontal="center" vertical="center"/>
    </xf>
    <xf numFmtId="0" fontId="3" fillId="8" borderId="62" xfId="0" applyFont="1" applyFill="1" applyBorder="1" applyAlignment="1" applyProtection="1">
      <alignment horizontal="center" vertical="center" textRotation="90"/>
    </xf>
    <xf numFmtId="1" fontId="48" fillId="2" borderId="62" xfId="0" applyNumberFormat="1" applyFont="1" applyFill="1" applyBorder="1" applyAlignment="1" applyProtection="1">
      <alignment horizontal="center" vertical="center" textRotation="90"/>
    </xf>
    <xf numFmtId="49" fontId="76" fillId="0" borderId="54" xfId="0" applyNumberFormat="1" applyFont="1" applyBorder="1" applyAlignment="1" applyProtection="1">
      <alignment horizontal="center" textRotation="90"/>
    </xf>
    <xf numFmtId="49" fontId="76" fillId="0" borderId="55" xfId="0" applyNumberFormat="1" applyFont="1" applyBorder="1" applyAlignment="1" applyProtection="1">
      <alignment horizontal="center" textRotation="90"/>
    </xf>
    <xf numFmtId="49" fontId="76" fillId="0" borderId="58" xfId="0" applyNumberFormat="1" applyFont="1" applyBorder="1" applyAlignment="1" applyProtection="1">
      <alignment horizontal="center" textRotation="90"/>
    </xf>
    <xf numFmtId="0" fontId="77" fillId="4" borderId="0" xfId="2" applyFill="1" applyBorder="1" applyAlignment="1">
      <alignment wrapText="1"/>
    </xf>
    <xf numFmtId="0" fontId="77" fillId="4" borderId="21" xfId="2" applyFill="1" applyBorder="1" applyAlignment="1">
      <alignment wrapText="1"/>
    </xf>
    <xf numFmtId="14" fontId="74" fillId="5" borderId="0" xfId="0" applyNumberFormat="1" applyFont="1" applyFill="1" applyBorder="1" applyAlignment="1" applyProtection="1">
      <alignment horizontal="center" vertical="center" wrapText="1"/>
    </xf>
    <xf numFmtId="0" fontId="14" fillId="0" borderId="0" xfId="0" applyFont="1" applyBorder="1" applyAlignment="1" applyProtection="1">
      <alignment horizontal="center" vertical="center"/>
    </xf>
    <xf numFmtId="0" fontId="53" fillId="0" borderId="0" xfId="0" applyFont="1" applyFill="1" applyBorder="1" applyAlignment="1" applyProtection="1">
      <alignment horizontal="center" vertical="center" wrapText="1"/>
    </xf>
    <xf numFmtId="0" fontId="0" fillId="0" borderId="0" xfId="0" applyAlignment="1" applyProtection="1">
      <alignment wrapText="1"/>
    </xf>
    <xf numFmtId="0" fontId="3" fillId="0" borderId="0" xfId="0" applyFont="1" applyFill="1" applyAlignment="1" applyProtection="1">
      <alignment horizontal="center" vertical="top" textRotation="90" wrapText="1"/>
    </xf>
    <xf numFmtId="0" fontId="3" fillId="0" borderId="0" xfId="0" applyFont="1" applyFill="1" applyBorder="1" applyAlignment="1" applyProtection="1">
      <alignment horizontal="center" vertical="top" textRotation="90"/>
    </xf>
    <xf numFmtId="0" fontId="3" fillId="5" borderId="24" xfId="0" applyFont="1" applyFill="1" applyBorder="1" applyAlignment="1" applyProtection="1">
      <alignment horizontal="right" vertical="center"/>
    </xf>
    <xf numFmtId="0" fontId="33" fillId="5" borderId="26" xfId="0" applyFont="1" applyFill="1" applyBorder="1" applyAlignment="1" applyProtection="1">
      <alignment horizontal="right" vertical="center" wrapText="1"/>
    </xf>
    <xf numFmtId="0" fontId="65" fillId="0" borderId="0" xfId="0" applyFont="1" applyFill="1" applyBorder="1" applyAlignment="1" applyProtection="1">
      <alignment horizontal="center" vertical="center"/>
    </xf>
    <xf numFmtId="0" fontId="72" fillId="0" borderId="0" xfId="0" applyFont="1" applyAlignment="1" applyProtection="1"/>
    <xf numFmtId="2" fontId="50" fillId="4" borderId="0" xfId="0" applyNumberFormat="1" applyFont="1" applyFill="1" applyBorder="1" applyAlignment="1" applyProtection="1">
      <alignment horizontal="center" vertical="center" textRotation="90"/>
    </xf>
    <xf numFmtId="2" fontId="73" fillId="4" borderId="0" xfId="0" applyNumberFormat="1" applyFont="1" applyFill="1" applyBorder="1" applyAlignment="1" applyProtection="1">
      <alignment horizontal="center" vertical="center" textRotation="90"/>
    </xf>
    <xf numFmtId="2" fontId="50" fillId="0" borderId="75" xfId="0" applyNumberFormat="1" applyFont="1" applyFill="1" applyBorder="1" applyAlignment="1" applyProtection="1">
      <alignment horizontal="center" vertical="center" textRotation="90"/>
    </xf>
    <xf numFmtId="2" fontId="50" fillId="0" borderId="76" xfId="0" applyNumberFormat="1" applyFont="1" applyFill="1" applyBorder="1" applyAlignment="1" applyProtection="1">
      <alignment horizontal="center" vertical="center" textRotation="90"/>
    </xf>
    <xf numFmtId="2" fontId="50" fillId="0" borderId="77" xfId="0" applyNumberFormat="1" applyFont="1" applyFill="1" applyBorder="1" applyAlignment="1" applyProtection="1">
      <alignment horizontal="center" vertical="center" textRotation="90"/>
    </xf>
    <xf numFmtId="0" fontId="75" fillId="0" borderId="0" xfId="0" applyFont="1" applyFill="1" applyAlignment="1" applyProtection="1">
      <alignment horizontal="center" vertical="center" wrapText="1"/>
    </xf>
    <xf numFmtId="49" fontId="5" fillId="5" borderId="49" xfId="0" applyNumberFormat="1" applyFont="1" applyFill="1" applyBorder="1" applyAlignment="1" applyProtection="1">
      <alignment horizontal="center" vertical="center" wrapText="1"/>
      <protection locked="0"/>
    </xf>
    <xf numFmtId="0" fontId="0" fillId="0" borderId="50" xfId="0" applyBorder="1" applyAlignment="1" applyProtection="1">
      <alignment horizontal="center" vertical="center" wrapText="1"/>
      <protection locked="0"/>
    </xf>
  </cellXfs>
  <cellStyles count="3">
    <cellStyle name="Link" xfId="2" builtinId="8"/>
    <cellStyle name="Standard" xfId="0" builtinId="0"/>
    <cellStyle name="Standard 2" xfId="1" xr:uid="{00000000-0005-0000-0000-000002000000}"/>
  </cellStyles>
  <dxfs count="0"/>
  <tableStyles count="0" defaultTableStyle="TableStyleMedium9" defaultPivotStyle="PivotStyleLight16"/>
  <colors>
    <mruColors>
      <color rgb="FF170882"/>
      <color rgb="FF13076D"/>
      <color rgb="FF220CC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chartsheet" Target="chartsheets/sheet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hartsheet" Target="chartsheets/sheet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a:pPr>
            <a:r>
              <a:rPr lang="de-DE" sz="1600" b="1">
                <a:solidFill>
                  <a:srgbClr val="000099"/>
                </a:solidFill>
              </a:rPr>
              <a:t>Abitur Mathematik</a:t>
            </a:r>
            <a:r>
              <a:rPr lang="de-DE" sz="1600" b="1"/>
              <a:t>      </a:t>
            </a:r>
            <a:r>
              <a:rPr lang="de-DE" sz="1600" b="1">
                <a:solidFill>
                  <a:srgbClr val="0070C0"/>
                </a:solidFill>
              </a:rPr>
              <a:t>Klasse ...</a:t>
            </a:r>
            <a:r>
              <a:rPr lang="de-DE" sz="1600" b="1"/>
              <a:t> </a:t>
            </a:r>
            <a:r>
              <a:rPr lang="de-DE" sz="1600" b="1">
                <a:solidFill>
                  <a:srgbClr val="000099"/>
                </a:solidFill>
              </a:rPr>
              <a:t>2022</a:t>
            </a:r>
          </a:p>
        </c:rich>
      </c:tx>
      <c:layout>
        <c:manualLayout>
          <c:xMode val="edge"/>
          <c:yMode val="edge"/>
          <c:x val="0.20624998629557267"/>
          <c:y val="2.0201993331914591E-2"/>
        </c:manualLayout>
      </c:layout>
      <c:overlay val="0"/>
      <c:spPr>
        <a:noFill/>
        <a:ln w="25400">
          <a:noFill/>
        </a:ln>
      </c:spPr>
    </c:title>
    <c:autoTitleDeleted val="0"/>
    <c:plotArea>
      <c:layout>
        <c:manualLayout>
          <c:layoutTarget val="inner"/>
          <c:xMode val="edge"/>
          <c:yMode val="edge"/>
          <c:x val="4.2606516290726815E-2"/>
          <c:y val="0.1581081081081081"/>
          <c:w val="0.94402673350041777"/>
          <c:h val="0.73513513513513506"/>
        </c:manualLayout>
      </c:layout>
      <c:barChart>
        <c:barDir val="col"/>
        <c:grouping val="clustered"/>
        <c:varyColors val="0"/>
        <c:ser>
          <c:idx val="0"/>
          <c:order val="0"/>
          <c:tx>
            <c:v>Klasse</c:v>
          </c:tx>
          <c:spPr>
            <a:solidFill>
              <a:schemeClr val="tx2">
                <a:lumMod val="60000"/>
                <a:lumOff val="40000"/>
              </a:schemeClr>
            </a:solidFill>
            <a:ln w="12700">
              <a:solidFill>
                <a:srgbClr val="0070C0"/>
              </a:solidFill>
              <a:prstDash val="solid"/>
            </a:ln>
          </c:spPr>
          <c:invertIfNegative val="0"/>
          <c:cat>
            <c:strRef>
              <c:f>Tabelle!$D$45:$BT$45</c:f>
              <c:strCache>
                <c:ptCount val="67"/>
                <c:pt idx="3">
                  <c:v>1</c:v>
                </c:pt>
                <c:pt idx="4">
                  <c:v>2a</c:v>
                </c:pt>
                <c:pt idx="5">
                  <c:v>2b</c:v>
                </c:pt>
                <c:pt idx="6">
                  <c:v>3a</c:v>
                </c:pt>
                <c:pt idx="7">
                  <c:v>3b</c:v>
                </c:pt>
                <c:pt idx="8">
                  <c:v>4a</c:v>
                </c:pt>
                <c:pt idx="9">
                  <c:v>4b</c:v>
                </c:pt>
                <c:pt idx="10">
                  <c:v>5a</c:v>
                </c:pt>
                <c:pt idx="11">
                  <c:v>5b</c:v>
                </c:pt>
                <c:pt idx="12">
                  <c:v>6a</c:v>
                </c:pt>
                <c:pt idx="13">
                  <c:v>6b</c:v>
                </c:pt>
                <c:pt idx="14">
                  <c:v>7a</c:v>
                </c:pt>
                <c:pt idx="15">
                  <c:v>7b</c:v>
                </c:pt>
                <c:pt idx="16">
                  <c:v>8a</c:v>
                </c:pt>
                <c:pt idx="17">
                  <c:v>8b</c:v>
                </c:pt>
                <c:pt idx="18">
                  <c:v>8c</c:v>
                </c:pt>
                <c:pt idx="19">
                  <c:v>9a</c:v>
                </c:pt>
                <c:pt idx="20">
                  <c:v>9b</c:v>
                </c:pt>
                <c:pt idx="21">
                  <c:v>10a</c:v>
                </c:pt>
                <c:pt idx="22">
                  <c:v>10b</c:v>
                </c:pt>
                <c:pt idx="24">
                  <c:v>Teil A</c:v>
                </c:pt>
                <c:pt idx="26">
                  <c:v>1a</c:v>
                </c:pt>
                <c:pt idx="27">
                  <c:v>1b</c:v>
                </c:pt>
                <c:pt idx="28">
                  <c:v>1c</c:v>
                </c:pt>
                <c:pt idx="29">
                  <c:v>1d</c:v>
                </c:pt>
                <c:pt idx="30">
                  <c:v>1e</c:v>
                </c:pt>
                <c:pt idx="31">
                  <c:v>2a</c:v>
                </c:pt>
                <c:pt idx="32">
                  <c:v>2b</c:v>
                </c:pt>
                <c:pt idx="33">
                  <c:v>2c</c:v>
                </c:pt>
                <c:pt idx="34">
                  <c:v>2d</c:v>
                </c:pt>
                <c:pt idx="35">
                  <c:v>2e</c:v>
                </c:pt>
                <c:pt idx="37">
                  <c:v>Teil B</c:v>
                </c:pt>
                <c:pt idx="39">
                  <c:v>1a</c:v>
                </c:pt>
                <c:pt idx="40">
                  <c:v>1b</c:v>
                </c:pt>
                <c:pt idx="41">
                  <c:v>1c</c:v>
                </c:pt>
                <c:pt idx="42">
                  <c:v>1d</c:v>
                </c:pt>
                <c:pt idx="43">
                  <c:v>1e</c:v>
                </c:pt>
                <c:pt idx="44">
                  <c:v>1f</c:v>
                </c:pt>
                <c:pt idx="45">
                  <c:v>1g</c:v>
                </c:pt>
                <c:pt idx="46">
                  <c:v>1h</c:v>
                </c:pt>
                <c:pt idx="47">
                  <c:v>2a</c:v>
                </c:pt>
                <c:pt idx="48">
                  <c:v>2b</c:v>
                </c:pt>
                <c:pt idx="49">
                  <c:v>2c</c:v>
                </c:pt>
                <c:pt idx="50">
                  <c:v>2d</c:v>
                </c:pt>
                <c:pt idx="51">
                  <c:v>2e</c:v>
                </c:pt>
                <c:pt idx="53">
                  <c:v>Wahl C1</c:v>
                </c:pt>
                <c:pt idx="55">
                  <c:v>1a</c:v>
                </c:pt>
                <c:pt idx="56">
                  <c:v>1b</c:v>
                </c:pt>
                <c:pt idx="57">
                  <c:v>1c</c:v>
                </c:pt>
                <c:pt idx="58">
                  <c:v>1d</c:v>
                </c:pt>
                <c:pt idx="59">
                  <c:v>1e</c:v>
                </c:pt>
                <c:pt idx="60">
                  <c:v>1f</c:v>
                </c:pt>
                <c:pt idx="61">
                  <c:v>2a</c:v>
                </c:pt>
                <c:pt idx="62">
                  <c:v>2b</c:v>
                </c:pt>
                <c:pt idx="63">
                  <c:v>2c</c:v>
                </c:pt>
                <c:pt idx="64">
                  <c:v>2d</c:v>
                </c:pt>
                <c:pt idx="66">
                  <c:v>Wahl C2</c:v>
                </c:pt>
              </c:strCache>
            </c:strRef>
          </c:cat>
          <c:val>
            <c:numRef>
              <c:f>Tabelle!$D$42:$BT$42</c:f>
              <c:numCache>
                <c:formatCode>0</c:formatCode>
                <c:ptCount val="69"/>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6">
                  <c:v>0</c:v>
                </c:pt>
                <c:pt idx="27">
                  <c:v>0</c:v>
                </c:pt>
                <c:pt idx="28">
                  <c:v>0</c:v>
                </c:pt>
                <c:pt idx="29">
                  <c:v>0</c:v>
                </c:pt>
                <c:pt idx="30">
                  <c:v>0</c:v>
                </c:pt>
                <c:pt idx="31">
                  <c:v>0</c:v>
                </c:pt>
                <c:pt idx="32">
                  <c:v>0</c:v>
                </c:pt>
                <c:pt idx="33">
                  <c:v>0</c:v>
                </c:pt>
                <c:pt idx="34">
                  <c:v>0</c:v>
                </c:pt>
                <c:pt idx="35">
                  <c:v>0</c:v>
                </c:pt>
                <c:pt idx="39">
                  <c:v>0</c:v>
                </c:pt>
                <c:pt idx="40">
                  <c:v>0</c:v>
                </c:pt>
                <c:pt idx="41">
                  <c:v>0</c:v>
                </c:pt>
                <c:pt idx="42">
                  <c:v>0</c:v>
                </c:pt>
                <c:pt idx="43">
                  <c:v>0</c:v>
                </c:pt>
                <c:pt idx="44">
                  <c:v>0</c:v>
                </c:pt>
                <c:pt idx="45">
                  <c:v>0</c:v>
                </c:pt>
                <c:pt idx="46">
                  <c:v>0</c:v>
                </c:pt>
                <c:pt idx="47">
                  <c:v>0</c:v>
                </c:pt>
                <c:pt idx="48">
                  <c:v>0</c:v>
                </c:pt>
                <c:pt idx="49">
                  <c:v>0</c:v>
                </c:pt>
                <c:pt idx="50">
                  <c:v>0</c:v>
                </c:pt>
                <c:pt idx="51">
                  <c:v>0</c:v>
                </c:pt>
                <c:pt idx="55">
                  <c:v>0</c:v>
                </c:pt>
                <c:pt idx="56">
                  <c:v>0</c:v>
                </c:pt>
                <c:pt idx="57">
                  <c:v>0</c:v>
                </c:pt>
                <c:pt idx="58">
                  <c:v>0</c:v>
                </c:pt>
                <c:pt idx="59">
                  <c:v>0</c:v>
                </c:pt>
                <c:pt idx="60">
                  <c:v>0</c:v>
                </c:pt>
                <c:pt idx="61">
                  <c:v>0</c:v>
                </c:pt>
                <c:pt idx="62">
                  <c:v>0</c:v>
                </c:pt>
                <c:pt idx="63">
                  <c:v>0</c:v>
                </c:pt>
                <c:pt idx="64">
                  <c:v>0</c:v>
                </c:pt>
              </c:numCache>
            </c:numRef>
          </c:val>
          <c:extLst>
            <c:ext xmlns:c16="http://schemas.microsoft.com/office/drawing/2014/chart" uri="{C3380CC4-5D6E-409C-BE32-E72D297353CC}">
              <c16:uniqueId val="{00000000-6AD2-4F98-BF08-D641AF309002}"/>
            </c:ext>
          </c:extLst>
        </c:ser>
        <c:ser>
          <c:idx val="1"/>
          <c:order val="1"/>
          <c:tx>
            <c:v>Land</c:v>
          </c:tx>
          <c:spPr>
            <a:solidFill>
              <a:schemeClr val="tx1"/>
            </a:solidFill>
            <a:ln>
              <a:solidFill>
                <a:srgbClr val="95B3D7"/>
              </a:solidFill>
            </a:ln>
          </c:spPr>
          <c:invertIfNegative val="0"/>
          <c:cat>
            <c:strRef>
              <c:f>Tabelle!$D$45:$BT$45</c:f>
              <c:strCache>
                <c:ptCount val="67"/>
                <c:pt idx="3">
                  <c:v>1</c:v>
                </c:pt>
                <c:pt idx="4">
                  <c:v>2a</c:v>
                </c:pt>
                <c:pt idx="5">
                  <c:v>2b</c:v>
                </c:pt>
                <c:pt idx="6">
                  <c:v>3a</c:v>
                </c:pt>
                <c:pt idx="7">
                  <c:v>3b</c:v>
                </c:pt>
                <c:pt idx="8">
                  <c:v>4a</c:v>
                </c:pt>
                <c:pt idx="9">
                  <c:v>4b</c:v>
                </c:pt>
                <c:pt idx="10">
                  <c:v>5a</c:v>
                </c:pt>
                <c:pt idx="11">
                  <c:v>5b</c:v>
                </c:pt>
                <c:pt idx="12">
                  <c:v>6a</c:v>
                </c:pt>
                <c:pt idx="13">
                  <c:v>6b</c:v>
                </c:pt>
                <c:pt idx="14">
                  <c:v>7a</c:v>
                </c:pt>
                <c:pt idx="15">
                  <c:v>7b</c:v>
                </c:pt>
                <c:pt idx="16">
                  <c:v>8a</c:v>
                </c:pt>
                <c:pt idx="17">
                  <c:v>8b</c:v>
                </c:pt>
                <c:pt idx="18">
                  <c:v>8c</c:v>
                </c:pt>
                <c:pt idx="19">
                  <c:v>9a</c:v>
                </c:pt>
                <c:pt idx="20">
                  <c:v>9b</c:v>
                </c:pt>
                <c:pt idx="21">
                  <c:v>10a</c:v>
                </c:pt>
                <c:pt idx="22">
                  <c:v>10b</c:v>
                </c:pt>
                <c:pt idx="24">
                  <c:v>Teil A</c:v>
                </c:pt>
                <c:pt idx="26">
                  <c:v>1a</c:v>
                </c:pt>
                <c:pt idx="27">
                  <c:v>1b</c:v>
                </c:pt>
                <c:pt idx="28">
                  <c:v>1c</c:v>
                </c:pt>
                <c:pt idx="29">
                  <c:v>1d</c:v>
                </c:pt>
                <c:pt idx="30">
                  <c:v>1e</c:v>
                </c:pt>
                <c:pt idx="31">
                  <c:v>2a</c:v>
                </c:pt>
                <c:pt idx="32">
                  <c:v>2b</c:v>
                </c:pt>
                <c:pt idx="33">
                  <c:v>2c</c:v>
                </c:pt>
                <c:pt idx="34">
                  <c:v>2d</c:v>
                </c:pt>
                <c:pt idx="35">
                  <c:v>2e</c:v>
                </c:pt>
                <c:pt idx="37">
                  <c:v>Teil B</c:v>
                </c:pt>
                <c:pt idx="39">
                  <c:v>1a</c:v>
                </c:pt>
                <c:pt idx="40">
                  <c:v>1b</c:v>
                </c:pt>
                <c:pt idx="41">
                  <c:v>1c</c:v>
                </c:pt>
                <c:pt idx="42">
                  <c:v>1d</c:v>
                </c:pt>
                <c:pt idx="43">
                  <c:v>1e</c:v>
                </c:pt>
                <c:pt idx="44">
                  <c:v>1f</c:v>
                </c:pt>
                <c:pt idx="45">
                  <c:v>1g</c:v>
                </c:pt>
                <c:pt idx="46">
                  <c:v>1h</c:v>
                </c:pt>
                <c:pt idx="47">
                  <c:v>2a</c:v>
                </c:pt>
                <c:pt idx="48">
                  <c:v>2b</c:v>
                </c:pt>
                <c:pt idx="49">
                  <c:v>2c</c:v>
                </c:pt>
                <c:pt idx="50">
                  <c:v>2d</c:v>
                </c:pt>
                <c:pt idx="51">
                  <c:v>2e</c:v>
                </c:pt>
                <c:pt idx="53">
                  <c:v>Wahl C1</c:v>
                </c:pt>
                <c:pt idx="55">
                  <c:v>1a</c:v>
                </c:pt>
                <c:pt idx="56">
                  <c:v>1b</c:v>
                </c:pt>
                <c:pt idx="57">
                  <c:v>1c</c:v>
                </c:pt>
                <c:pt idx="58">
                  <c:v>1d</c:v>
                </c:pt>
                <c:pt idx="59">
                  <c:v>1e</c:v>
                </c:pt>
                <c:pt idx="60">
                  <c:v>1f</c:v>
                </c:pt>
                <c:pt idx="61">
                  <c:v>2a</c:v>
                </c:pt>
                <c:pt idx="62">
                  <c:v>2b</c:v>
                </c:pt>
                <c:pt idx="63">
                  <c:v>2c</c:v>
                </c:pt>
                <c:pt idx="64">
                  <c:v>2d</c:v>
                </c:pt>
                <c:pt idx="66">
                  <c:v>Wahl C2</c:v>
                </c:pt>
              </c:strCache>
            </c:strRef>
          </c:cat>
          <c:val>
            <c:numRef>
              <c:f>Tabelle!$D$48:$BT$48</c:f>
              <c:numCache>
                <c:formatCode>0</c:formatCode>
                <c:ptCount val="69"/>
              </c:numCache>
            </c:numRef>
          </c:val>
          <c:extLst>
            <c:ext xmlns:c16="http://schemas.microsoft.com/office/drawing/2014/chart" uri="{C3380CC4-5D6E-409C-BE32-E72D297353CC}">
              <c16:uniqueId val="{00000001-6AD2-4F98-BF08-D641AF309002}"/>
            </c:ext>
          </c:extLst>
        </c:ser>
        <c:dLbls>
          <c:showLegendKey val="0"/>
          <c:showVal val="0"/>
          <c:showCatName val="0"/>
          <c:showSerName val="0"/>
          <c:showPercent val="0"/>
          <c:showBubbleSize val="0"/>
        </c:dLbls>
        <c:gapWidth val="50"/>
        <c:axId val="1497202240"/>
        <c:axId val="1"/>
      </c:barChart>
      <c:catAx>
        <c:axId val="149720224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800" baseline="0">
                <a:solidFill>
                  <a:srgbClr val="000099"/>
                </a:solidFill>
              </a:defRPr>
            </a:pPr>
            <a:endParaRPr lang="de-DE"/>
          </a:p>
        </c:txPr>
        <c:crossAx val="1"/>
        <c:crosses val="autoZero"/>
        <c:auto val="1"/>
        <c:lblAlgn val="ctr"/>
        <c:lblOffset val="100"/>
        <c:tickLblSkip val="1"/>
        <c:tickMarkSkip val="1"/>
        <c:noMultiLvlLbl val="0"/>
      </c:catAx>
      <c:valAx>
        <c:axId val="1"/>
        <c:scaling>
          <c:orientation val="minMax"/>
          <c:max val="100"/>
        </c:scaling>
        <c:delete val="0"/>
        <c:axPos val="l"/>
        <c:majorGridlines>
          <c:spPr>
            <a:ln w="3175">
              <a:solidFill>
                <a:srgbClr val="C0C0C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aseline="0">
                <a:solidFill>
                  <a:srgbClr val="000099"/>
                </a:solidFill>
              </a:defRPr>
            </a:pPr>
            <a:endParaRPr lang="de-DE"/>
          </a:p>
        </c:txPr>
        <c:crossAx val="1497202240"/>
        <c:crosses val="autoZero"/>
        <c:crossBetween val="between"/>
      </c:valAx>
      <c:spPr>
        <a:solidFill>
          <a:srgbClr val="FFFFFF"/>
        </a:solidFill>
        <a:ln w="3175">
          <a:solidFill>
            <a:srgbClr val="000000"/>
          </a:solidFill>
          <a:prstDash val="solid"/>
        </a:ln>
      </c:spPr>
    </c:plotArea>
    <c:plotVisOnly val="1"/>
    <c:dispBlanksAs val="gap"/>
    <c:showDLblsOverMax val="0"/>
  </c:chart>
  <c:spPr>
    <a:noFill/>
    <a:ln w="9525">
      <a:noFill/>
    </a:ln>
  </c:spPr>
  <c:txPr>
    <a:bodyPr/>
    <a:lstStyle/>
    <a:p>
      <a:pPr>
        <a:defRPr sz="1000" b="0" i="0" u="none" strike="noStrike" baseline="0">
          <a:solidFill>
            <a:srgbClr val="7030A0"/>
          </a:solidFill>
          <a:latin typeface="Arial"/>
          <a:ea typeface="Arial"/>
          <a:cs typeface="Arial"/>
        </a:defRPr>
      </a:pPr>
      <a:endParaRPr lang="de-DE"/>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a:solidFill>
                  <a:srgbClr val="000099"/>
                </a:solidFill>
              </a:defRPr>
            </a:pPr>
            <a:r>
              <a:rPr lang="de-DE" sz="1300" b="1">
                <a:solidFill>
                  <a:srgbClr val="000099"/>
                </a:solidFill>
              </a:rPr>
              <a:t>Änderung Notenpunkte</a:t>
            </a:r>
            <a:r>
              <a:rPr lang="de-DE" sz="1300" b="1" baseline="0">
                <a:solidFill>
                  <a:srgbClr val="000099"/>
                </a:solidFill>
              </a:rPr>
              <a:t> Prüfung zu Kursarbeit 12/II (bzw. 13/II)	</a:t>
            </a:r>
            <a:r>
              <a:rPr lang="de-DE" sz="1300" b="1">
                <a:solidFill>
                  <a:srgbClr val="000099"/>
                </a:solidFill>
              </a:rPr>
              <a:t>Klasse …     2022</a:t>
            </a:r>
          </a:p>
        </c:rich>
      </c:tx>
      <c:layout>
        <c:manualLayout>
          <c:xMode val="edge"/>
          <c:yMode val="edge"/>
          <c:x val="0.12500005481770918"/>
          <c:y val="2.0201993331914591E-2"/>
        </c:manualLayout>
      </c:layout>
      <c:overlay val="0"/>
      <c:spPr>
        <a:noFill/>
        <a:ln w="25400">
          <a:noFill/>
        </a:ln>
      </c:spPr>
    </c:title>
    <c:autoTitleDeleted val="0"/>
    <c:plotArea>
      <c:layout>
        <c:manualLayout>
          <c:layoutTarget val="inner"/>
          <c:xMode val="edge"/>
          <c:yMode val="edge"/>
          <c:x val="3.0910609857978284E-2"/>
          <c:y val="0.14324324324324322"/>
          <c:w val="0.95572263993316631"/>
          <c:h val="0.50810810810810814"/>
        </c:manualLayout>
      </c:layout>
      <c:barChart>
        <c:barDir val="col"/>
        <c:grouping val="clustered"/>
        <c:varyColors val="0"/>
        <c:ser>
          <c:idx val="0"/>
          <c:order val="0"/>
          <c:spPr>
            <a:solidFill>
              <a:srgbClr val="9999FF"/>
            </a:solidFill>
            <a:ln w="12700">
              <a:solidFill>
                <a:srgbClr val="000000"/>
              </a:solidFill>
              <a:prstDash val="solid"/>
            </a:ln>
          </c:spPr>
          <c:invertIfNegative val="0"/>
          <c:dPt>
            <c:idx val="0"/>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0-6733-4BBB-A4C2-AD87A0D8A4C1}"/>
              </c:ext>
            </c:extLst>
          </c:dPt>
          <c:dPt>
            <c:idx val="1"/>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1-6733-4BBB-A4C2-AD87A0D8A4C1}"/>
              </c:ext>
            </c:extLst>
          </c:dPt>
          <c:dPt>
            <c:idx val="2"/>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2-6733-4BBB-A4C2-AD87A0D8A4C1}"/>
              </c:ext>
            </c:extLst>
          </c:dPt>
          <c:dPt>
            <c:idx val="3"/>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3-6733-4BBB-A4C2-AD87A0D8A4C1}"/>
              </c:ext>
            </c:extLst>
          </c:dPt>
          <c:dPt>
            <c:idx val="4"/>
            <c:invertIfNegative val="0"/>
            <c:bubble3D val="0"/>
            <c:spPr>
              <a:solidFill>
                <a:srgbClr val="FF9900"/>
              </a:solidFill>
              <a:ln w="12700">
                <a:solidFill>
                  <a:srgbClr val="000000"/>
                </a:solidFill>
                <a:prstDash val="solid"/>
              </a:ln>
            </c:spPr>
            <c:extLst>
              <c:ext xmlns:c16="http://schemas.microsoft.com/office/drawing/2014/chart" uri="{C3380CC4-5D6E-409C-BE32-E72D297353CC}">
                <c16:uniqueId val="{00000004-6733-4BBB-A4C2-AD87A0D8A4C1}"/>
              </c:ext>
            </c:extLst>
          </c:dPt>
          <c:dPt>
            <c:idx val="5"/>
            <c:invertIfNegative val="0"/>
            <c:bubble3D val="0"/>
            <c:spPr>
              <a:solidFill>
                <a:srgbClr val="00FF00"/>
              </a:solidFill>
              <a:ln w="12700">
                <a:solidFill>
                  <a:srgbClr val="000000"/>
                </a:solidFill>
                <a:prstDash val="solid"/>
              </a:ln>
            </c:spPr>
            <c:extLst>
              <c:ext xmlns:c16="http://schemas.microsoft.com/office/drawing/2014/chart" uri="{C3380CC4-5D6E-409C-BE32-E72D297353CC}">
                <c16:uniqueId val="{00000005-6733-4BBB-A4C2-AD87A0D8A4C1}"/>
              </c:ext>
            </c:extLst>
          </c:dPt>
          <c:dPt>
            <c:idx val="6"/>
            <c:invertIfNegative val="0"/>
            <c:bubble3D val="0"/>
            <c:spPr>
              <a:solidFill>
                <a:srgbClr val="00CCFF"/>
              </a:solidFill>
              <a:ln w="12700">
                <a:solidFill>
                  <a:srgbClr val="000000"/>
                </a:solidFill>
                <a:prstDash val="solid"/>
              </a:ln>
            </c:spPr>
            <c:extLst>
              <c:ext xmlns:c16="http://schemas.microsoft.com/office/drawing/2014/chart" uri="{C3380CC4-5D6E-409C-BE32-E72D297353CC}">
                <c16:uniqueId val="{00000006-6733-4BBB-A4C2-AD87A0D8A4C1}"/>
              </c:ext>
            </c:extLst>
          </c:dPt>
          <c:dPt>
            <c:idx val="7"/>
            <c:invertIfNegative val="0"/>
            <c:bubble3D val="0"/>
            <c:spPr>
              <a:solidFill>
                <a:srgbClr val="00CCFF"/>
              </a:solidFill>
              <a:ln w="12700">
                <a:solidFill>
                  <a:srgbClr val="000000"/>
                </a:solidFill>
                <a:prstDash val="solid"/>
              </a:ln>
            </c:spPr>
            <c:extLst>
              <c:ext xmlns:c16="http://schemas.microsoft.com/office/drawing/2014/chart" uri="{C3380CC4-5D6E-409C-BE32-E72D297353CC}">
                <c16:uniqueId val="{00000007-6733-4BBB-A4C2-AD87A0D8A4C1}"/>
              </c:ext>
            </c:extLst>
          </c:dPt>
          <c:dPt>
            <c:idx val="8"/>
            <c:invertIfNegative val="0"/>
            <c:bubble3D val="0"/>
            <c:spPr>
              <a:solidFill>
                <a:srgbClr val="00CCFF"/>
              </a:solidFill>
              <a:ln w="12700">
                <a:solidFill>
                  <a:srgbClr val="000000"/>
                </a:solidFill>
                <a:prstDash val="solid"/>
              </a:ln>
            </c:spPr>
            <c:extLst>
              <c:ext xmlns:c16="http://schemas.microsoft.com/office/drawing/2014/chart" uri="{C3380CC4-5D6E-409C-BE32-E72D297353CC}">
                <c16:uniqueId val="{00000008-6733-4BBB-A4C2-AD87A0D8A4C1}"/>
              </c:ext>
            </c:extLst>
          </c:dPt>
          <c:dPt>
            <c:idx val="9"/>
            <c:invertIfNegative val="0"/>
            <c:bubble3D val="0"/>
            <c:spPr>
              <a:solidFill>
                <a:srgbClr val="00CCFF"/>
              </a:solidFill>
              <a:ln w="12700">
                <a:solidFill>
                  <a:srgbClr val="000000"/>
                </a:solidFill>
                <a:prstDash val="solid"/>
              </a:ln>
            </c:spPr>
            <c:extLst>
              <c:ext xmlns:c16="http://schemas.microsoft.com/office/drawing/2014/chart" uri="{C3380CC4-5D6E-409C-BE32-E72D297353CC}">
                <c16:uniqueId val="{00000009-6733-4BBB-A4C2-AD87A0D8A4C1}"/>
              </c:ext>
            </c:extLst>
          </c:dPt>
          <c:cat>
            <c:numRef>
              <c:f>Tabelle!$CJ$7:$CJ$37</c:f>
              <c:numCache>
                <c:formatCode>General</c:formatCode>
                <c:ptCount val="31"/>
                <c:pt idx="0">
                  <c:v>-15</c:v>
                </c:pt>
                <c:pt idx="1">
                  <c:v>-14</c:v>
                </c:pt>
                <c:pt idx="2">
                  <c:v>-13</c:v>
                </c:pt>
                <c:pt idx="3">
                  <c:v>-12</c:v>
                </c:pt>
                <c:pt idx="4">
                  <c:v>-11</c:v>
                </c:pt>
                <c:pt idx="5">
                  <c:v>-10</c:v>
                </c:pt>
                <c:pt idx="6">
                  <c:v>-9</c:v>
                </c:pt>
                <c:pt idx="7">
                  <c:v>-8</c:v>
                </c:pt>
                <c:pt idx="8">
                  <c:v>-7</c:v>
                </c:pt>
                <c:pt idx="9">
                  <c:v>-6</c:v>
                </c:pt>
                <c:pt idx="10">
                  <c:v>-5</c:v>
                </c:pt>
                <c:pt idx="11">
                  <c:v>-4</c:v>
                </c:pt>
                <c:pt idx="12">
                  <c:v>-3</c:v>
                </c:pt>
                <c:pt idx="13">
                  <c:v>-2</c:v>
                </c:pt>
                <c:pt idx="14">
                  <c:v>-1</c:v>
                </c:pt>
                <c:pt idx="15">
                  <c:v>0</c:v>
                </c:pt>
                <c:pt idx="16">
                  <c:v>1</c:v>
                </c:pt>
                <c:pt idx="17">
                  <c:v>2</c:v>
                </c:pt>
                <c:pt idx="18">
                  <c:v>3</c:v>
                </c:pt>
                <c:pt idx="19">
                  <c:v>4</c:v>
                </c:pt>
                <c:pt idx="20">
                  <c:v>5</c:v>
                </c:pt>
                <c:pt idx="21">
                  <c:v>6</c:v>
                </c:pt>
                <c:pt idx="22">
                  <c:v>7</c:v>
                </c:pt>
                <c:pt idx="23">
                  <c:v>8</c:v>
                </c:pt>
                <c:pt idx="24">
                  <c:v>9</c:v>
                </c:pt>
                <c:pt idx="25">
                  <c:v>10</c:v>
                </c:pt>
                <c:pt idx="26">
                  <c:v>11</c:v>
                </c:pt>
                <c:pt idx="27">
                  <c:v>12</c:v>
                </c:pt>
                <c:pt idx="28">
                  <c:v>13</c:v>
                </c:pt>
                <c:pt idx="29">
                  <c:v>14</c:v>
                </c:pt>
                <c:pt idx="30">
                  <c:v>15</c:v>
                </c:pt>
              </c:numCache>
            </c:numRef>
          </c:cat>
          <c:val>
            <c:numRef>
              <c:f>Tabelle!$CK$7:$CK$37</c:f>
              <c:numCache>
                <c:formatCode>General</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A-6733-4BBB-A4C2-AD87A0D8A4C1}"/>
            </c:ext>
          </c:extLst>
        </c:ser>
        <c:dLbls>
          <c:showLegendKey val="0"/>
          <c:showVal val="0"/>
          <c:showCatName val="0"/>
          <c:showSerName val="0"/>
          <c:showPercent val="0"/>
          <c:showBubbleSize val="0"/>
        </c:dLbls>
        <c:gapWidth val="50"/>
        <c:axId val="1497212640"/>
        <c:axId val="1"/>
      </c:barChart>
      <c:catAx>
        <c:axId val="1497212640"/>
        <c:scaling>
          <c:orientation val="minMax"/>
        </c:scaling>
        <c:delete val="0"/>
        <c:axPos val="b"/>
        <c:majorGridlines>
          <c:spPr>
            <a:ln w="3175">
              <a:solidFill>
                <a:srgbClr val="C0C0C0"/>
              </a:solidFill>
              <a:prstDash val="solid"/>
            </a:ln>
          </c:spPr>
        </c:majorGridlines>
        <c:numFmt formatCode="General" sourceLinked="0"/>
        <c:majorTickMark val="out"/>
        <c:minorTickMark val="none"/>
        <c:tickLblPos val="nextTo"/>
        <c:spPr>
          <a:ln w="3175">
            <a:solidFill>
              <a:srgbClr val="000000"/>
            </a:solidFill>
            <a:prstDash val="solid"/>
          </a:ln>
        </c:spPr>
        <c:txPr>
          <a:bodyPr rot="0" vert="horz"/>
          <a:lstStyle/>
          <a:p>
            <a:pPr>
              <a:defRPr sz="800" baseline="0">
                <a:solidFill>
                  <a:srgbClr val="000099"/>
                </a:solidFill>
              </a:defRPr>
            </a:pPr>
            <a:endParaRPr lang="de-DE"/>
          </a:p>
        </c:txPr>
        <c:crossAx val="1"/>
        <c:crosses val="autoZero"/>
        <c:auto val="1"/>
        <c:lblAlgn val="ctr"/>
        <c:lblOffset val="100"/>
        <c:tickLblSkip val="1"/>
        <c:tickMarkSkip val="1"/>
        <c:noMultiLvlLbl val="0"/>
      </c:catAx>
      <c:valAx>
        <c:axId val="1"/>
        <c:scaling>
          <c:orientation val="minMax"/>
          <c:max val="30"/>
        </c:scaling>
        <c:delete val="0"/>
        <c:axPos val="l"/>
        <c:majorGridlines>
          <c:spPr>
            <a:ln w="3175">
              <a:solidFill>
                <a:srgbClr val="C0C0C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aseline="0">
                <a:solidFill>
                  <a:srgbClr val="000099"/>
                </a:solidFill>
              </a:defRPr>
            </a:pPr>
            <a:endParaRPr lang="de-DE"/>
          </a:p>
        </c:txPr>
        <c:crossAx val="1497212640"/>
        <c:crosses val="autoZero"/>
        <c:crossBetween val="between"/>
        <c:majorUnit val="1"/>
        <c:minorUnit val="0.5"/>
      </c:valAx>
      <c:spPr>
        <a:solidFill>
          <a:srgbClr val="FFFFFF"/>
        </a:solidFill>
        <a:ln w="12700">
          <a:solidFill>
            <a:srgbClr val="808080"/>
          </a:solidFill>
          <a:prstDash val="solid"/>
        </a:ln>
      </c:spPr>
    </c:plotArea>
    <c:plotVisOnly val="1"/>
    <c:dispBlanksAs val="gap"/>
    <c:showDLblsOverMax val="0"/>
  </c:chart>
  <c:spPr>
    <a:noFill/>
    <a:ln w="9525">
      <a:noFill/>
    </a:ln>
  </c:spPr>
  <c:txPr>
    <a:bodyPr/>
    <a:lstStyle/>
    <a:p>
      <a:pPr>
        <a:defRPr sz="1000" b="0" i="0" u="none" strike="noStrike" baseline="0">
          <a:solidFill>
            <a:srgbClr val="7030A0"/>
          </a:solidFill>
          <a:latin typeface="Arial"/>
          <a:ea typeface="Arial"/>
          <a:cs typeface="Arial"/>
        </a:defRPr>
      </a:pPr>
      <a:endParaRPr lang="de-DE"/>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chart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200-000000000000}">
  <sheetPr/>
  <sheetViews>
    <sheetView zoomScale="94" workbookViewId="0"/>
  </sheetViews>
  <sheetProtection algorithmName="SHA-512" hashValue="tKDLsf3TAdzpxk56J/Ya6hWZ57GM2aJfCnEgt4z84MxQcS9UWVQN8LbnP3x6YU1lJbwyMxTs7svVI1ZbbmRRSg==" saltValue="w8scO76zgRwGVLjGe9f17A==" spinCount="100000" content="1" objects="1"/>
  <pageMargins left="0.78740157499999996" right="0.78740157499999996" top="0.984251969" bottom="0.984251969" header="0.4921259845" footer="0.4921259845"/>
  <pageSetup paperSize="9" orientation="landscape" horizontalDpi="300" verticalDpi="300" r:id="rId1"/>
  <headerFooter alignWithMargins="0"/>
  <drawing r:id="rId2"/>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300-000000000000}">
  <sheetPr/>
  <sheetViews>
    <sheetView zoomScale="94" workbookViewId="0"/>
  </sheetViews>
  <sheetProtection algorithmName="SHA-512" hashValue="rKswCHHjHbW4yYzOX6CoFZIDoiPV3xVoyb34VrihJLqOgAPvzGkYIG8BnvtPxueM4+u0GQyURfpXfaDvKn4T4A==" saltValue="cKocn5hJu7FRQCUTG0duag==" spinCount="100000" content="1" objects="1"/>
  <pageMargins left="0.78740157499999996" right="0.78740157499999996" top="0.984251969" bottom="0.984251969" header="0.4921259845" footer="0.4921259845"/>
  <pageSetup paperSize="9" orientation="landscape" verticalDpi="300" r:id="rId1"/>
  <headerFooter alignWithMargins="0"/>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0" y="0"/>
    <xdr:ext cx="9119681" cy="5664335"/>
    <xdr:graphicFrame macro="">
      <xdr:nvGraphicFramePr>
        <xdr:cNvPr id="2" name="Diagramm 1">
          <a:extLst>
            <a:ext uri="{FF2B5EF4-FFF2-40B4-BE49-F238E27FC236}">
              <a16:creationId xmlns:a16="http://schemas.microsoft.com/office/drawing/2014/main" id="{1E4606DD-B4D7-4482-B179-B585AA68D39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135894" cy="5642043"/>
    <xdr:graphicFrame macro="">
      <xdr:nvGraphicFramePr>
        <xdr:cNvPr id="2" name="Diagramm 1">
          <a:extLst>
            <a:ext uri="{FF2B5EF4-FFF2-40B4-BE49-F238E27FC236}">
              <a16:creationId xmlns:a16="http://schemas.microsoft.com/office/drawing/2014/main" id="{F682DB14-9327-41E4-991C-6FEFED2F4A8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chulportal-thueringen.de/media/detail?tspi=15401" TargetMode="External"/><Relationship Id="rId1" Type="http://schemas.openxmlformats.org/officeDocument/2006/relationships/hyperlink" Target="https://befragung.schulportal-thueringen.de/matheabi2022/?q=Abi202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4"/>
  <sheetViews>
    <sheetView topLeftCell="A7" zoomScale="130" zoomScaleNormal="130" workbookViewId="0">
      <selection activeCell="B14" sqref="B14"/>
    </sheetView>
  </sheetViews>
  <sheetFormatPr baseColWidth="10" defaultColWidth="10.6640625" defaultRowHeight="13.2" x14ac:dyDescent="0.25"/>
  <cols>
    <col min="1" max="1" width="10.6640625" style="16" customWidth="1"/>
    <col min="2" max="2" width="91.6640625" style="18" customWidth="1"/>
    <col min="3" max="16384" width="10.6640625" style="16"/>
  </cols>
  <sheetData>
    <row r="1" spans="1:3" s="10" customFormat="1" ht="10.199999999999999" x14ac:dyDescent="0.2">
      <c r="A1" s="26"/>
      <c r="B1" s="27"/>
      <c r="C1" s="32"/>
    </row>
    <row r="2" spans="1:3" s="11" customFormat="1" ht="34.799999999999997" x14ac:dyDescent="0.3">
      <c r="A2" s="37"/>
      <c r="B2" s="171" t="s">
        <v>87</v>
      </c>
      <c r="C2" s="33"/>
    </row>
    <row r="3" spans="1:3" s="10" customFormat="1" ht="10.199999999999999" x14ac:dyDescent="0.2">
      <c r="A3" s="28"/>
      <c r="B3" s="29"/>
      <c r="C3" s="34"/>
    </row>
    <row r="4" spans="1:3" s="10" customFormat="1" ht="10.199999999999999" x14ac:dyDescent="0.2">
      <c r="A4" s="28"/>
      <c r="B4" s="12"/>
      <c r="C4" s="34"/>
    </row>
    <row r="5" spans="1:3" s="14" customFormat="1" ht="52.8" x14ac:dyDescent="0.25">
      <c r="A5" s="38"/>
      <c r="B5" s="13" t="s">
        <v>89</v>
      </c>
      <c r="C5" s="35"/>
    </row>
    <row r="6" spans="1:3" s="10" customFormat="1" x14ac:dyDescent="0.25">
      <c r="A6" s="28"/>
      <c r="B6" s="285" t="s">
        <v>90</v>
      </c>
      <c r="C6" s="34"/>
    </row>
    <row r="7" spans="1:3" s="10" customFormat="1" ht="4.2" customHeight="1" x14ac:dyDescent="0.25">
      <c r="A7" s="28"/>
      <c r="B7" s="15"/>
      <c r="C7" s="34"/>
    </row>
    <row r="8" spans="1:3" ht="186" customHeight="1" x14ac:dyDescent="0.25">
      <c r="A8" s="30"/>
      <c r="B8" s="13" t="s">
        <v>94</v>
      </c>
      <c r="C8" s="36"/>
    </row>
    <row r="9" spans="1:3" x14ac:dyDescent="0.25">
      <c r="A9" s="30"/>
      <c r="B9" s="39"/>
      <c r="C9" s="36"/>
    </row>
    <row r="10" spans="1:3" s="10" customFormat="1" ht="10.199999999999999" x14ac:dyDescent="0.2">
      <c r="A10" s="28"/>
      <c r="B10" s="29"/>
      <c r="C10" s="34"/>
    </row>
    <row r="11" spans="1:3" s="10" customFormat="1" x14ac:dyDescent="0.25">
      <c r="A11" s="28"/>
      <c r="B11" s="15"/>
      <c r="C11" s="34"/>
    </row>
    <row r="12" spans="1:3" ht="26.4" x14ac:dyDescent="0.25">
      <c r="A12" s="30"/>
      <c r="B12" s="13" t="s">
        <v>91</v>
      </c>
      <c r="C12" s="36"/>
    </row>
    <row r="13" spans="1:3" x14ac:dyDescent="0.25">
      <c r="A13" s="30"/>
      <c r="B13" s="17"/>
      <c r="C13" s="36"/>
    </row>
    <row r="14" spans="1:3" s="10" customFormat="1" x14ac:dyDescent="0.25">
      <c r="A14" s="31"/>
      <c r="B14" s="286" t="s">
        <v>92</v>
      </c>
      <c r="C14" s="129"/>
    </row>
  </sheetData>
  <sheetProtection algorithmName="SHA-512" hashValue="pF+MkAWuhVk47SnqRGrXkMRBCuOSbH68bx/ctxgMQXkahZdBeTFBkIEbvt39AOBqg7yzb29t8SAyx/ZrNKOZIg==" saltValue="Tyieu+kEPyw1jVr3NXAmHw==" spinCount="100000" sheet="1" objects="1" scenarios="1"/>
  <hyperlinks>
    <hyperlink ref="B6" r:id="rId1" xr:uid="{00000000-0004-0000-0000-000000000000}"/>
    <hyperlink ref="B14" r:id="rId2" xr:uid="{00000000-0004-0000-0000-000001000000}"/>
  </hyperlinks>
  <printOptions horizontalCentered="1" verticalCentered="1"/>
  <pageMargins left="0.59055118110236227" right="0.59055118110236227" top="0.39370078740157483" bottom="0.39370078740157483" header="0.51181102362204722" footer="0.51181102362204722"/>
  <pageSetup paperSize="9" orientation="landscape" horizontalDpi="300" verticalDpi="300" r:id="rId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H49"/>
  <sheetViews>
    <sheetView tabSelected="1" topLeftCell="A11" zoomScaleNormal="100" workbookViewId="0">
      <selection activeCell="BZ38" sqref="BZ38:BZ42"/>
    </sheetView>
  </sheetViews>
  <sheetFormatPr baseColWidth="10" defaultColWidth="11.44140625" defaultRowHeight="13.8" x14ac:dyDescent="0.3"/>
  <cols>
    <col min="1" max="1" width="1" style="142" customWidth="1"/>
    <col min="2" max="2" width="17.6640625" style="142" customWidth="1"/>
    <col min="3" max="4" width="0.88671875" style="142" customWidth="1"/>
    <col min="5" max="5" width="2.6640625" style="142" customWidth="1"/>
    <col min="6" max="6" width="0.88671875" style="142" customWidth="1"/>
    <col min="7" max="26" width="2.33203125" style="142" customWidth="1"/>
    <col min="27" max="27" width="0.88671875" style="142" customWidth="1"/>
    <col min="28" max="28" width="2.5546875" style="135" customWidth="1"/>
    <col min="29" max="29" width="1.109375" style="135" customWidth="1"/>
    <col min="30" max="38" width="2.33203125" style="142" customWidth="1"/>
    <col min="39" max="39" width="2.44140625" style="142" customWidth="1"/>
    <col min="40" max="40" width="0.88671875" style="142" customWidth="1"/>
    <col min="41" max="41" width="2.6640625" style="142" customWidth="1"/>
    <col min="42" max="42" width="0.88671875" style="135" customWidth="1"/>
    <col min="43" max="55" width="2.33203125" style="142" customWidth="1"/>
    <col min="56" max="56" width="0.88671875" style="142" customWidth="1"/>
    <col min="57" max="57" width="2.6640625" style="142" customWidth="1"/>
    <col min="58" max="58" width="0.88671875" style="135" customWidth="1"/>
    <col min="59" max="68" width="2.33203125" style="142" customWidth="1"/>
    <col min="69" max="69" width="0.88671875" style="142" customWidth="1"/>
    <col min="70" max="70" width="2.6640625" style="142" customWidth="1"/>
    <col min="71" max="72" width="0.88671875" style="135" customWidth="1"/>
    <col min="73" max="73" width="3" style="135" customWidth="1"/>
    <col min="74" max="74" width="0.88671875" style="135" customWidth="1"/>
    <col min="75" max="75" width="0.88671875" style="142" customWidth="1"/>
    <col min="76" max="76" width="3.33203125" style="142" customWidth="1"/>
    <col min="77" max="77" width="0.88671875" style="142" customWidth="1"/>
    <col min="78" max="78" width="4.88671875" style="160" customWidth="1"/>
    <col min="79" max="79" width="0.88671875" style="142" customWidth="1"/>
    <col min="80" max="80" width="3.33203125" style="142" customWidth="1"/>
    <col min="81" max="81" width="0.88671875" style="142" customWidth="1"/>
    <col min="82" max="82" width="3.33203125" style="142" customWidth="1"/>
    <col min="83" max="83" width="0.88671875" style="142" customWidth="1"/>
    <col min="84" max="84" width="5.109375" style="142" customWidth="1"/>
    <col min="85" max="85" width="3" style="135" customWidth="1"/>
    <col min="86" max="86" width="2.6640625" style="142" customWidth="1"/>
    <col min="87" max="87" width="18.5546875" style="142" bestFit="1" customWidth="1"/>
    <col min="88" max="88" width="1" style="160" customWidth="1"/>
    <col min="89" max="90" width="1.44140625" style="160" customWidth="1"/>
    <col min="91" max="92" width="1.44140625" style="142" customWidth="1"/>
    <col min="93" max="94" width="1.33203125" style="142" customWidth="1"/>
    <col min="95" max="97" width="11.44140625" style="142"/>
    <col min="98" max="101" width="8.6640625" style="142" customWidth="1"/>
    <col min="102" max="102" width="11.44140625" style="142"/>
    <col min="103" max="112" width="3.6640625" style="142" customWidth="1"/>
    <col min="113" max="16384" width="11.44140625" style="142"/>
  </cols>
  <sheetData>
    <row r="1" spans="1:112" s="156" customFormat="1" ht="5.4" customHeight="1" x14ac:dyDescent="0.15">
      <c r="A1" s="74"/>
      <c r="B1" s="75"/>
      <c r="C1" s="75"/>
      <c r="D1" s="75"/>
      <c r="E1" s="75"/>
      <c r="F1" s="75"/>
      <c r="G1" s="75"/>
      <c r="H1" s="75"/>
      <c r="I1" s="75"/>
      <c r="J1" s="75"/>
      <c r="K1" s="75"/>
      <c r="L1" s="75"/>
      <c r="M1" s="75"/>
      <c r="N1" s="75"/>
      <c r="O1" s="75"/>
      <c r="P1" s="75"/>
      <c r="Q1" s="75"/>
      <c r="R1" s="75"/>
      <c r="S1" s="75"/>
      <c r="T1" s="75"/>
      <c r="U1" s="75"/>
      <c r="V1" s="75"/>
      <c r="W1" s="75"/>
      <c r="X1" s="75"/>
      <c r="Y1" s="75"/>
      <c r="Z1" s="75"/>
      <c r="AA1" s="109"/>
      <c r="AB1" s="75"/>
      <c r="AC1" s="75"/>
      <c r="AD1" s="75"/>
      <c r="AE1" s="75"/>
      <c r="AF1" s="75"/>
      <c r="AG1" s="75"/>
      <c r="AH1" s="75"/>
      <c r="AI1" s="75"/>
      <c r="AJ1" s="75"/>
      <c r="AK1" s="75"/>
      <c r="AL1" s="75"/>
      <c r="AM1" s="75"/>
      <c r="AN1" s="46"/>
      <c r="AO1" s="46"/>
      <c r="AP1" s="46"/>
      <c r="AQ1" s="75"/>
      <c r="AR1" s="75"/>
      <c r="AS1" s="75"/>
      <c r="AT1" s="75"/>
      <c r="AU1" s="75"/>
      <c r="AV1" s="75"/>
      <c r="AW1" s="75" t="s">
        <v>75</v>
      </c>
      <c r="AX1" s="75"/>
      <c r="AY1" s="75"/>
      <c r="AZ1" s="75"/>
      <c r="BA1" s="75"/>
      <c r="BB1" s="75" t="s">
        <v>23</v>
      </c>
      <c r="BC1" s="75"/>
      <c r="BD1" s="84"/>
      <c r="BE1" s="84"/>
      <c r="BF1" s="84"/>
      <c r="BG1" s="75"/>
      <c r="BH1" s="75"/>
      <c r="BI1" s="75"/>
      <c r="BJ1" s="75"/>
      <c r="BK1" s="75"/>
      <c r="BL1" s="75"/>
      <c r="BM1" s="75"/>
      <c r="BN1" s="75"/>
      <c r="BO1" s="75"/>
      <c r="BP1" s="75"/>
      <c r="BQ1" s="84"/>
      <c r="BR1" s="84"/>
      <c r="BS1" s="84"/>
      <c r="BT1" s="46"/>
      <c r="BU1" s="75"/>
      <c r="BV1" s="75"/>
      <c r="BW1" s="75"/>
      <c r="BX1" s="75"/>
      <c r="BY1" s="75"/>
      <c r="BZ1" s="40"/>
      <c r="CA1" s="75"/>
      <c r="CB1" s="75"/>
      <c r="CC1" s="75"/>
      <c r="CD1" s="75"/>
      <c r="CE1" s="75"/>
      <c r="CF1" s="75"/>
      <c r="CG1" s="181"/>
      <c r="CJ1" s="157"/>
      <c r="CK1" s="157"/>
      <c r="CL1" s="157"/>
    </row>
    <row r="2" spans="1:112" s="158" customFormat="1" ht="75.599999999999994" customHeight="1" x14ac:dyDescent="0.3">
      <c r="A2" s="80"/>
      <c r="B2" s="287" t="s">
        <v>93</v>
      </c>
      <c r="C2" s="288"/>
      <c r="D2" s="102"/>
      <c r="E2" s="44" t="s">
        <v>0</v>
      </c>
      <c r="F2" s="81"/>
      <c r="G2" s="210" t="s">
        <v>1</v>
      </c>
      <c r="H2" s="211" t="s">
        <v>2</v>
      </c>
      <c r="I2" s="211" t="s">
        <v>3</v>
      </c>
      <c r="J2" s="211" t="s">
        <v>4</v>
      </c>
      <c r="K2" s="211" t="s">
        <v>5</v>
      </c>
      <c r="L2" s="211" t="s">
        <v>6</v>
      </c>
      <c r="M2" s="211" t="s">
        <v>7</v>
      </c>
      <c r="N2" s="211" t="s">
        <v>8</v>
      </c>
      <c r="O2" s="211" t="s">
        <v>9</v>
      </c>
      <c r="P2" s="211" t="s">
        <v>10</v>
      </c>
      <c r="Q2" s="211" t="s">
        <v>11</v>
      </c>
      <c r="R2" s="211" t="s">
        <v>12</v>
      </c>
      <c r="S2" s="211" t="s">
        <v>13</v>
      </c>
      <c r="T2" s="211" t="s">
        <v>14</v>
      </c>
      <c r="U2" s="211" t="s">
        <v>15</v>
      </c>
      <c r="V2" s="211" t="s">
        <v>84</v>
      </c>
      <c r="W2" s="211" t="s">
        <v>71</v>
      </c>
      <c r="X2" s="211" t="s">
        <v>72</v>
      </c>
      <c r="Y2" s="211" t="s">
        <v>73</v>
      </c>
      <c r="Z2" s="212" t="s">
        <v>74</v>
      </c>
      <c r="AA2" s="213"/>
      <c r="AB2" s="141" t="s">
        <v>16</v>
      </c>
      <c r="AC2" s="214"/>
      <c r="AD2" s="215" t="s">
        <v>17</v>
      </c>
      <c r="AE2" s="216" t="s">
        <v>18</v>
      </c>
      <c r="AF2" s="216" t="s">
        <v>19</v>
      </c>
      <c r="AG2" s="216" t="s">
        <v>20</v>
      </c>
      <c r="AH2" s="216" t="s">
        <v>21</v>
      </c>
      <c r="AI2" s="216" t="s">
        <v>2</v>
      </c>
      <c r="AJ2" s="216" t="s">
        <v>3</v>
      </c>
      <c r="AK2" s="217" t="s">
        <v>22</v>
      </c>
      <c r="AL2" s="217" t="s">
        <v>23</v>
      </c>
      <c r="AM2" s="217" t="s">
        <v>85</v>
      </c>
      <c r="AN2" s="223"/>
      <c r="AO2" s="141" t="s">
        <v>24</v>
      </c>
      <c r="AP2" s="223"/>
      <c r="AQ2" s="215" t="s">
        <v>17</v>
      </c>
      <c r="AR2" s="217" t="s">
        <v>18</v>
      </c>
      <c r="AS2" s="217" t="s">
        <v>19</v>
      </c>
      <c r="AT2" s="217" t="s">
        <v>20</v>
      </c>
      <c r="AU2" s="217" t="s">
        <v>21</v>
      </c>
      <c r="AV2" s="220" t="s">
        <v>66</v>
      </c>
      <c r="AW2" s="231" t="s">
        <v>75</v>
      </c>
      <c r="AX2" s="232" t="s">
        <v>86</v>
      </c>
      <c r="AY2" s="231" t="s">
        <v>2</v>
      </c>
      <c r="AZ2" s="220" t="s">
        <v>3</v>
      </c>
      <c r="BA2" s="220" t="s">
        <v>22</v>
      </c>
      <c r="BB2" s="220" t="s">
        <v>23</v>
      </c>
      <c r="BC2" s="218" t="s">
        <v>85</v>
      </c>
      <c r="BD2" s="221"/>
      <c r="BE2" s="141" t="s">
        <v>25</v>
      </c>
      <c r="BF2" s="221"/>
      <c r="BG2" s="215" t="s">
        <v>17</v>
      </c>
      <c r="BH2" s="217" t="s">
        <v>18</v>
      </c>
      <c r="BI2" s="217" t="s">
        <v>19</v>
      </c>
      <c r="BJ2" s="217" t="s">
        <v>20</v>
      </c>
      <c r="BK2" s="217" t="s">
        <v>21</v>
      </c>
      <c r="BL2" s="243" t="s">
        <v>66</v>
      </c>
      <c r="BM2" s="216" t="s">
        <v>2</v>
      </c>
      <c r="BN2" s="220" t="s">
        <v>3</v>
      </c>
      <c r="BO2" s="220" t="s">
        <v>22</v>
      </c>
      <c r="BP2" s="218" t="s">
        <v>23</v>
      </c>
      <c r="BQ2" s="221"/>
      <c r="BR2" s="141" t="s">
        <v>26</v>
      </c>
      <c r="BS2" s="85"/>
      <c r="BT2" s="46"/>
      <c r="BU2" s="141" t="s">
        <v>76</v>
      </c>
      <c r="BV2" s="153"/>
      <c r="BW2" s="54"/>
      <c r="BX2" s="175" t="s">
        <v>88</v>
      </c>
      <c r="BY2" s="81"/>
      <c r="BZ2" s="141" t="s">
        <v>27</v>
      </c>
      <c r="CA2" s="82"/>
      <c r="CB2" s="177" t="s">
        <v>30</v>
      </c>
      <c r="CC2" s="97"/>
      <c r="CD2" s="176" t="s">
        <v>31</v>
      </c>
      <c r="CE2" s="97"/>
      <c r="CF2" s="177" t="s">
        <v>67</v>
      </c>
      <c r="CG2" s="182"/>
      <c r="CJ2" s="159"/>
      <c r="CK2" s="159"/>
      <c r="CL2" s="159"/>
    </row>
    <row r="3" spans="1:112" s="156" customFormat="1" ht="5.0999999999999996" customHeight="1" x14ac:dyDescent="0.15">
      <c r="A3" s="83"/>
      <c r="B3" s="84"/>
      <c r="C3" s="84"/>
      <c r="D3" s="84"/>
      <c r="E3" s="84"/>
      <c r="F3" s="84"/>
      <c r="G3" s="85"/>
      <c r="H3" s="85"/>
      <c r="I3" s="85"/>
      <c r="J3" s="85"/>
      <c r="K3" s="85"/>
      <c r="L3" s="85"/>
      <c r="M3" s="85"/>
      <c r="N3" s="85"/>
      <c r="O3" s="85"/>
      <c r="P3" s="85"/>
      <c r="Q3" s="85"/>
      <c r="R3" s="85"/>
      <c r="S3" s="85"/>
      <c r="T3" s="85"/>
      <c r="U3" s="85"/>
      <c r="V3" s="85"/>
      <c r="W3" s="85"/>
      <c r="X3" s="85"/>
      <c r="Y3" s="85"/>
      <c r="Z3" s="85"/>
      <c r="AA3" s="104"/>
      <c r="AB3" s="86"/>
      <c r="AC3" s="86"/>
      <c r="AD3" s="85"/>
      <c r="AE3" s="85"/>
      <c r="AF3" s="85"/>
      <c r="AG3" s="85"/>
      <c r="AH3" s="85"/>
      <c r="AI3" s="85"/>
      <c r="AJ3" s="85"/>
      <c r="AK3" s="85"/>
      <c r="AL3" s="85"/>
      <c r="AM3" s="85"/>
      <c r="AN3" s="46"/>
      <c r="AO3" s="46"/>
      <c r="AP3" s="46"/>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46"/>
      <c r="BU3" s="87"/>
      <c r="BV3" s="87"/>
      <c r="BW3" s="88"/>
      <c r="BX3" s="297" t="str">
        <f>IF(SUM(BX7:BX36)&gt;0,AVERAGE(BX7:BX36),"")</f>
        <v/>
      </c>
      <c r="BY3" s="84"/>
      <c r="BZ3" s="116"/>
      <c r="CA3" s="115"/>
      <c r="CB3" s="299" t="e">
        <f>IF(CB7&gt;0,AVERAGE(CB7:CB36),"")</f>
        <v>#DIV/0!</v>
      </c>
      <c r="CC3" s="49"/>
      <c r="CD3" s="298"/>
      <c r="CE3" s="49"/>
      <c r="CF3" s="49"/>
      <c r="CG3" s="183"/>
      <c r="CJ3" s="157"/>
      <c r="CK3" s="157"/>
      <c r="CL3" s="157"/>
    </row>
    <row r="4" spans="1:112" ht="13.5" customHeight="1" x14ac:dyDescent="0.3">
      <c r="A4" s="90"/>
      <c r="B4" s="91" t="s">
        <v>28</v>
      </c>
      <c r="C4" s="92"/>
      <c r="D4" s="92"/>
      <c r="E4" s="101"/>
      <c r="F4" s="93"/>
      <c r="G4" s="130">
        <v>5</v>
      </c>
      <c r="H4" s="131">
        <v>3</v>
      </c>
      <c r="I4" s="131">
        <v>2</v>
      </c>
      <c r="J4" s="131">
        <v>2</v>
      </c>
      <c r="K4" s="131">
        <v>3</v>
      </c>
      <c r="L4" s="131">
        <v>2</v>
      </c>
      <c r="M4" s="131">
        <v>3</v>
      </c>
      <c r="N4" s="131">
        <v>3</v>
      </c>
      <c r="O4" s="131">
        <v>2</v>
      </c>
      <c r="P4" s="131">
        <v>3</v>
      </c>
      <c r="Q4" s="131">
        <v>2</v>
      </c>
      <c r="R4" s="131">
        <v>2</v>
      </c>
      <c r="S4" s="131">
        <v>3</v>
      </c>
      <c r="T4" s="131">
        <v>2</v>
      </c>
      <c r="U4" s="131">
        <v>1</v>
      </c>
      <c r="V4" s="131">
        <v>2</v>
      </c>
      <c r="W4" s="131">
        <v>3</v>
      </c>
      <c r="X4" s="131">
        <v>2</v>
      </c>
      <c r="Y4" s="131">
        <v>2</v>
      </c>
      <c r="Z4" s="132">
        <v>3</v>
      </c>
      <c r="AA4" s="105"/>
      <c r="AB4" s="133">
        <v>40</v>
      </c>
      <c r="AC4" s="174"/>
      <c r="AD4" s="130">
        <v>3</v>
      </c>
      <c r="AE4" s="131">
        <v>2</v>
      </c>
      <c r="AF4" s="131">
        <v>5</v>
      </c>
      <c r="AG4" s="131">
        <v>6</v>
      </c>
      <c r="AH4" s="131">
        <v>6</v>
      </c>
      <c r="AI4" s="131">
        <v>2</v>
      </c>
      <c r="AJ4" s="131">
        <v>4</v>
      </c>
      <c r="AK4" s="131">
        <v>3</v>
      </c>
      <c r="AL4" s="131">
        <v>3</v>
      </c>
      <c r="AM4" s="131">
        <v>6</v>
      </c>
      <c r="AN4" s="46"/>
      <c r="AO4" s="172">
        <f>SUM(AD4:AM4)</f>
        <v>40</v>
      </c>
      <c r="AP4" s="46"/>
      <c r="AQ4" s="130">
        <v>4</v>
      </c>
      <c r="AR4" s="131">
        <v>4</v>
      </c>
      <c r="AS4" s="131">
        <v>2</v>
      </c>
      <c r="AT4" s="131">
        <v>2</v>
      </c>
      <c r="AU4" s="131">
        <v>4</v>
      </c>
      <c r="AV4" s="131">
        <v>3</v>
      </c>
      <c r="AW4" s="226">
        <v>2</v>
      </c>
      <c r="AX4" s="234">
        <v>4</v>
      </c>
      <c r="AY4" s="233">
        <v>3</v>
      </c>
      <c r="AZ4" s="131">
        <v>4</v>
      </c>
      <c r="BA4" s="226">
        <v>2</v>
      </c>
      <c r="BB4" s="226">
        <v>2</v>
      </c>
      <c r="BC4" s="132">
        <v>4</v>
      </c>
      <c r="BD4" s="85"/>
      <c r="BE4" s="172">
        <f>SUM(AQ4:BC4)</f>
        <v>40</v>
      </c>
      <c r="BF4" s="85"/>
      <c r="BG4" s="130">
        <v>3</v>
      </c>
      <c r="BH4" s="131">
        <v>4</v>
      </c>
      <c r="BI4" s="131">
        <v>4</v>
      </c>
      <c r="BJ4" s="131">
        <v>4</v>
      </c>
      <c r="BK4" s="131">
        <v>7</v>
      </c>
      <c r="BL4" s="234">
        <v>3</v>
      </c>
      <c r="BM4" s="233">
        <v>4</v>
      </c>
      <c r="BN4" s="131">
        <v>4</v>
      </c>
      <c r="BO4" s="131">
        <v>4</v>
      </c>
      <c r="BP4" s="132">
        <v>3</v>
      </c>
      <c r="BQ4" s="85"/>
      <c r="BR4" s="172">
        <f>SUM(BG4:BP4)</f>
        <v>40</v>
      </c>
      <c r="BS4" s="85"/>
      <c r="BT4" s="46"/>
      <c r="BU4" s="225">
        <v>40</v>
      </c>
      <c r="BV4" s="105"/>
      <c r="BW4" s="48"/>
      <c r="BX4" s="297"/>
      <c r="BY4" s="93"/>
      <c r="BZ4" s="134">
        <v>120</v>
      </c>
      <c r="CA4" s="117"/>
      <c r="CB4" s="300"/>
      <c r="CC4" s="49"/>
      <c r="CD4" s="298"/>
      <c r="CE4" s="49"/>
      <c r="CF4" s="49"/>
      <c r="CG4" s="183"/>
      <c r="CQ4" s="249"/>
      <c r="CR4" s="249"/>
      <c r="CS4" s="249"/>
      <c r="CT4" s="249" t="s">
        <v>77</v>
      </c>
      <c r="CU4" s="249" t="s">
        <v>78</v>
      </c>
      <c r="CV4" s="249" t="s">
        <v>79</v>
      </c>
      <c r="CW4" s="249" t="s">
        <v>80</v>
      </c>
      <c r="CY4" s="142">
        <v>1</v>
      </c>
      <c r="CZ4" s="142">
        <v>2</v>
      </c>
      <c r="DA4" s="142">
        <v>3</v>
      </c>
      <c r="DB4" s="142">
        <v>4</v>
      </c>
      <c r="DC4" s="142">
        <v>5</v>
      </c>
      <c r="DD4" s="142">
        <v>6</v>
      </c>
      <c r="DE4" s="142">
        <v>7</v>
      </c>
      <c r="DF4" s="142">
        <v>8</v>
      </c>
      <c r="DG4" s="142">
        <v>9</v>
      </c>
      <c r="DH4" s="142">
        <v>10</v>
      </c>
    </row>
    <row r="5" spans="1:112" s="161" customFormat="1" ht="6" customHeight="1" x14ac:dyDescent="0.15">
      <c r="A5" s="83"/>
      <c r="B5" s="94"/>
      <c r="C5" s="94"/>
      <c r="D5" s="94"/>
      <c r="E5" s="95"/>
      <c r="F5" s="84"/>
      <c r="G5" s="46"/>
      <c r="H5" s="46"/>
      <c r="I5" s="46"/>
      <c r="J5" s="46"/>
      <c r="K5" s="46"/>
      <c r="L5" s="46"/>
      <c r="M5" s="46"/>
      <c r="N5" s="46"/>
      <c r="O5" s="46"/>
      <c r="P5" s="46"/>
      <c r="Q5" s="46"/>
      <c r="R5" s="46"/>
      <c r="S5" s="46"/>
      <c r="T5" s="46"/>
      <c r="U5" s="46"/>
      <c r="V5" s="46"/>
      <c r="W5" s="46"/>
      <c r="X5" s="46"/>
      <c r="Y5" s="46"/>
      <c r="Z5" s="46"/>
      <c r="AA5" s="106"/>
      <c r="AB5" s="124"/>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85"/>
      <c r="BE5" s="85"/>
      <c r="BF5" s="85"/>
      <c r="BG5" s="46"/>
      <c r="BH5" s="46"/>
      <c r="BI5" s="46"/>
      <c r="BJ5" s="46"/>
      <c r="BK5" s="46"/>
      <c r="BL5" s="46"/>
      <c r="BM5" s="46"/>
      <c r="BN5" s="46"/>
      <c r="BO5" s="46"/>
      <c r="BP5" s="46"/>
      <c r="BQ5" s="85"/>
      <c r="BR5" s="85"/>
      <c r="BS5" s="85"/>
      <c r="BT5" s="46"/>
      <c r="BU5" s="124"/>
      <c r="BV5" s="154"/>
      <c r="BW5" s="47"/>
      <c r="BX5" s="297"/>
      <c r="BY5" s="84"/>
      <c r="BZ5" s="118"/>
      <c r="CA5" s="115"/>
      <c r="CB5" s="301"/>
      <c r="CC5" s="50"/>
      <c r="CD5" s="298"/>
      <c r="CE5" s="50"/>
      <c r="CF5" s="49"/>
      <c r="CG5" s="184"/>
      <c r="CJ5" s="162"/>
      <c r="CK5" s="162"/>
      <c r="CL5" s="162"/>
      <c r="CQ5" s="250"/>
      <c r="CR5" s="250"/>
      <c r="CS5" s="250"/>
      <c r="CT5" s="250"/>
      <c r="CU5" s="250"/>
      <c r="CV5" s="250"/>
      <c r="CW5" s="250"/>
    </row>
    <row r="6" spans="1:112" s="163" customFormat="1" ht="5.0999999999999996" customHeight="1" x14ac:dyDescent="0.15">
      <c r="A6" s="76"/>
      <c r="B6" s="77"/>
      <c r="C6" s="78"/>
      <c r="D6" s="84"/>
      <c r="E6" s="95"/>
      <c r="F6" s="84"/>
      <c r="G6" s="84"/>
      <c r="H6" s="84"/>
      <c r="I6" s="84"/>
      <c r="J6" s="84"/>
      <c r="K6" s="84"/>
      <c r="L6" s="84"/>
      <c r="M6" s="84"/>
      <c r="N6" s="84"/>
      <c r="O6" s="84"/>
      <c r="P6" s="84"/>
      <c r="Q6" s="84"/>
      <c r="R6" s="84"/>
      <c r="S6" s="84"/>
      <c r="T6" s="84"/>
      <c r="U6" s="84"/>
      <c r="V6" s="84"/>
      <c r="W6" s="84"/>
      <c r="X6" s="84"/>
      <c r="Y6" s="84"/>
      <c r="Z6" s="84"/>
      <c r="AA6" s="103"/>
      <c r="AB6" s="115"/>
      <c r="AC6" s="84"/>
      <c r="AD6" s="84"/>
      <c r="AE6" s="84"/>
      <c r="AF6" s="84"/>
      <c r="AG6" s="84"/>
      <c r="AH6" s="84"/>
      <c r="AI6" s="84"/>
      <c r="AJ6" s="84"/>
      <c r="AK6" s="84"/>
      <c r="AL6" s="84"/>
      <c r="AM6" s="84"/>
      <c r="AN6" s="46"/>
      <c r="AO6" s="46"/>
      <c r="AP6" s="46"/>
      <c r="AQ6" s="84"/>
      <c r="AR6" s="84"/>
      <c r="AS6" s="84"/>
      <c r="AT6" s="84"/>
      <c r="AU6" s="84"/>
      <c r="AV6" s="84"/>
      <c r="AW6" s="84"/>
      <c r="AX6" s="84"/>
      <c r="AY6" s="84"/>
      <c r="AZ6" s="84"/>
      <c r="BA6" s="84"/>
      <c r="BB6" s="84"/>
      <c r="BC6" s="84"/>
      <c r="BD6" s="85"/>
      <c r="BE6" s="85"/>
      <c r="BF6" s="85"/>
      <c r="BG6" s="84"/>
      <c r="BH6" s="84"/>
      <c r="BI6" s="84"/>
      <c r="BJ6" s="84"/>
      <c r="BK6" s="84"/>
      <c r="BL6" s="84"/>
      <c r="BM6" s="84"/>
      <c r="BN6" s="84"/>
      <c r="BO6" s="84"/>
      <c r="BP6" s="84"/>
      <c r="BQ6" s="85"/>
      <c r="BR6" s="85"/>
      <c r="BS6" s="85"/>
      <c r="BT6" s="46"/>
      <c r="BU6" s="115"/>
      <c r="BV6" s="155"/>
      <c r="BW6" s="84"/>
      <c r="BX6" s="115"/>
      <c r="BY6" s="84"/>
      <c r="BZ6" s="119"/>
      <c r="CA6" s="115"/>
      <c r="CB6" s="115"/>
      <c r="CC6" s="89"/>
      <c r="CD6" s="115"/>
      <c r="CE6" s="89"/>
      <c r="CF6" s="89"/>
      <c r="CG6" s="185"/>
      <c r="CJ6" s="164"/>
      <c r="CK6" s="164"/>
      <c r="CL6" s="164"/>
      <c r="CQ6" s="251"/>
      <c r="CR6" s="251"/>
      <c r="CS6" s="251"/>
      <c r="CT6" s="251"/>
      <c r="CU6" s="251"/>
      <c r="CV6" s="251"/>
      <c r="CW6" s="251"/>
    </row>
    <row r="7" spans="1:112" s="165" customFormat="1" ht="11.1" customHeight="1" x14ac:dyDescent="0.2">
      <c r="A7" s="19"/>
      <c r="B7" s="7"/>
      <c r="C7" s="70"/>
      <c r="D7" s="51"/>
      <c r="E7" s="20">
        <v>1</v>
      </c>
      <c r="F7" s="54"/>
      <c r="G7" s="1"/>
      <c r="H7" s="23"/>
      <c r="I7" s="23"/>
      <c r="J7" s="23"/>
      <c r="K7" s="23"/>
      <c r="L7" s="23"/>
      <c r="M7" s="23"/>
      <c r="N7" s="23"/>
      <c r="O7" s="23"/>
      <c r="P7" s="23"/>
      <c r="Q7" s="23"/>
      <c r="R7" s="23"/>
      <c r="S7" s="23"/>
      <c r="T7" s="23"/>
      <c r="U7" s="23"/>
      <c r="V7" s="23"/>
      <c r="W7" s="23"/>
      <c r="X7" s="23"/>
      <c r="Y7" s="23"/>
      <c r="Z7" s="2"/>
      <c r="AA7" s="101"/>
      <c r="AB7" s="199">
        <f t="array" ref="AB7">SUM(LARGE(CY7:DH7,ROW($1:$8)))</f>
        <v>0</v>
      </c>
      <c r="AC7" s="54"/>
      <c r="AD7" s="1"/>
      <c r="AE7" s="23"/>
      <c r="AF7" s="23"/>
      <c r="AG7" s="23"/>
      <c r="AH7" s="23"/>
      <c r="AI7" s="23"/>
      <c r="AJ7" s="23"/>
      <c r="AK7" s="23"/>
      <c r="AL7" s="227"/>
      <c r="AM7" s="2"/>
      <c r="AN7" s="46"/>
      <c r="AO7" s="199">
        <f t="shared" ref="AO7:AO36" si="0">SUM(AD7:AM7)</f>
        <v>0</v>
      </c>
      <c r="AP7" s="46"/>
      <c r="AQ7" s="1"/>
      <c r="AR7" s="23"/>
      <c r="AS7" s="23"/>
      <c r="AT7" s="23"/>
      <c r="AU7" s="23"/>
      <c r="AV7" s="23"/>
      <c r="AW7" s="227"/>
      <c r="AX7" s="239"/>
      <c r="AY7" s="235"/>
      <c r="AZ7" s="23"/>
      <c r="BA7" s="227"/>
      <c r="BB7" s="227"/>
      <c r="BC7" s="2"/>
      <c r="BD7" s="149"/>
      <c r="BE7" s="257">
        <f t="shared" ref="BE7:BE36" si="1">SUM(AQ7:BC7)</f>
        <v>0</v>
      </c>
      <c r="BF7" s="149"/>
      <c r="BG7" s="1"/>
      <c r="BH7" s="23"/>
      <c r="BI7" s="23"/>
      <c r="BJ7" s="23"/>
      <c r="BK7" s="23"/>
      <c r="BL7" s="239"/>
      <c r="BM7" s="235"/>
      <c r="BN7" s="23"/>
      <c r="BO7" s="23"/>
      <c r="BP7" s="2"/>
      <c r="BQ7" s="149"/>
      <c r="BR7" s="257">
        <f t="shared" ref="BR7:BR36" si="2">SUM(BG7:BP7)</f>
        <v>0</v>
      </c>
      <c r="BS7" s="149"/>
      <c r="BT7" s="46"/>
      <c r="BU7" s="258">
        <f>LARGE(CT7:CW7,1)</f>
        <v>0</v>
      </c>
      <c r="BV7" s="153"/>
      <c r="BW7" s="54"/>
      <c r="BX7" s="150"/>
      <c r="BY7" s="54"/>
      <c r="BZ7" s="254">
        <f t="shared" ref="BZ7:BZ36" si="3">AB7+AO7+BU7</f>
        <v>0</v>
      </c>
      <c r="CA7" s="120"/>
      <c r="CB7" s="122" t="str">
        <f>IF(BX7&gt;0,VLOOKUP(BZ7,$CM$8:$CO$23,2,TRUE),"")</f>
        <v/>
      </c>
      <c r="CC7" s="89"/>
      <c r="CD7" s="122" t="str">
        <f>IF(BX7&gt;0,VLOOKUP(BZ7,$CM$8:$CO$23,3,TRUE),"")</f>
        <v/>
      </c>
      <c r="CE7" s="55"/>
      <c r="CF7" s="194" t="str">
        <f>IF(BX7&gt;0,CB7-BX7,"")</f>
        <v/>
      </c>
      <c r="CG7" s="186"/>
      <c r="CI7" s="166"/>
      <c r="CJ7" s="200">
        <v>-15</v>
      </c>
      <c r="CK7" s="200">
        <f t="shared" ref="CK7:CK37" si="4">COUNTIF($CF$7:$CF$36,CJ7)</f>
        <v>0</v>
      </c>
      <c r="CL7" s="200"/>
      <c r="CM7" s="200" t="s">
        <v>29</v>
      </c>
      <c r="CN7" s="200" t="s">
        <v>30</v>
      </c>
      <c r="CO7" s="200" t="s">
        <v>31</v>
      </c>
      <c r="CQ7" s="252" t="s">
        <v>32</v>
      </c>
      <c r="CR7" s="252" t="s">
        <v>30</v>
      </c>
      <c r="CS7" s="252" t="s">
        <v>31</v>
      </c>
      <c r="CT7" s="253">
        <f t="shared" ref="CT7:CT36" si="5">SUM(AQ7:BC7)</f>
        <v>0</v>
      </c>
      <c r="CU7" s="253">
        <f t="shared" ref="CU7:CU36" si="6">SUM(AQ7:AX7,BM7:BP7)</f>
        <v>0</v>
      </c>
      <c r="CV7" s="253">
        <f>SUM(BG7:BL7,AY7:BC7)</f>
        <v>0</v>
      </c>
      <c r="CW7" s="253">
        <f>SUM(BG7:BP7)</f>
        <v>0</v>
      </c>
      <c r="CY7" s="165">
        <f t="shared" ref="CY7:CY36" si="7">G7</f>
        <v>0</v>
      </c>
      <c r="CZ7" s="165">
        <f t="shared" ref="CZ7:CZ36" si="8">H7+I7</f>
        <v>0</v>
      </c>
      <c r="DA7" s="165">
        <f t="shared" ref="DA7:DA36" si="9">J7+K7</f>
        <v>0</v>
      </c>
      <c r="DB7" s="165">
        <f t="shared" ref="DB7:DB36" si="10">L7+M7</f>
        <v>0</v>
      </c>
      <c r="DC7" s="165">
        <f>N7+O7</f>
        <v>0</v>
      </c>
      <c r="DD7" s="165">
        <f>P7+Q7</f>
        <v>0</v>
      </c>
      <c r="DE7" s="165">
        <f>R7+S7</f>
        <v>0</v>
      </c>
      <c r="DF7" s="165">
        <f>T7+U7+V7</f>
        <v>0</v>
      </c>
      <c r="DG7" s="165">
        <f t="shared" ref="DG7:DG36" si="11">W7+X7</f>
        <v>0</v>
      </c>
      <c r="DH7" s="165">
        <f t="shared" ref="DH7:DH36" si="12">Y7+Z7</f>
        <v>0</v>
      </c>
    </row>
    <row r="8" spans="1:112" s="165" customFormat="1" ht="11.1" customHeight="1" x14ac:dyDescent="0.2">
      <c r="A8" s="19"/>
      <c r="B8" s="8"/>
      <c r="C8" s="70"/>
      <c r="D8" s="51"/>
      <c r="E8" s="21">
        <v>2</v>
      </c>
      <c r="F8" s="54"/>
      <c r="G8" s="3"/>
      <c r="H8" s="24"/>
      <c r="I8" s="24"/>
      <c r="J8" s="24"/>
      <c r="K8" s="24"/>
      <c r="L8" s="24"/>
      <c r="M8" s="24"/>
      <c r="N8" s="24"/>
      <c r="O8" s="24"/>
      <c r="P8" s="24"/>
      <c r="Q8" s="24"/>
      <c r="R8" s="24"/>
      <c r="S8" s="24"/>
      <c r="T8" s="24"/>
      <c r="U8" s="24"/>
      <c r="V8" s="24"/>
      <c r="W8" s="24"/>
      <c r="X8" s="24"/>
      <c r="Y8" s="24"/>
      <c r="Z8" s="4"/>
      <c r="AA8" s="101"/>
      <c r="AB8" s="199">
        <f t="array" ref="AB8">SUM(LARGE(CY8:DH8,ROW($1:$8)))</f>
        <v>0</v>
      </c>
      <c r="AC8" s="54"/>
      <c r="AD8" s="3"/>
      <c r="AE8" s="24"/>
      <c r="AF8" s="24"/>
      <c r="AG8" s="24"/>
      <c r="AH8" s="24"/>
      <c r="AI8" s="24"/>
      <c r="AJ8" s="24"/>
      <c r="AK8" s="24"/>
      <c r="AL8" s="228"/>
      <c r="AM8" s="4"/>
      <c r="AN8" s="46"/>
      <c r="AO8" s="199">
        <f t="shared" si="0"/>
        <v>0</v>
      </c>
      <c r="AP8" s="46"/>
      <c r="AQ8" s="3"/>
      <c r="AR8" s="24"/>
      <c r="AS8" s="24"/>
      <c r="AT8" s="24"/>
      <c r="AU8" s="24"/>
      <c r="AV8" s="24"/>
      <c r="AW8" s="228"/>
      <c r="AX8" s="240"/>
      <c r="AY8" s="236"/>
      <c r="AZ8" s="24"/>
      <c r="BA8" s="228"/>
      <c r="BB8" s="228"/>
      <c r="BC8" s="4"/>
      <c r="BD8" s="149"/>
      <c r="BE8" s="257">
        <f t="shared" si="1"/>
        <v>0</v>
      </c>
      <c r="BF8" s="149"/>
      <c r="BG8" s="3"/>
      <c r="BH8" s="24"/>
      <c r="BI8" s="24"/>
      <c r="BJ8" s="24"/>
      <c r="BK8" s="24"/>
      <c r="BL8" s="240"/>
      <c r="BM8" s="236"/>
      <c r="BN8" s="24"/>
      <c r="BO8" s="24"/>
      <c r="BP8" s="4"/>
      <c r="BQ8" s="149"/>
      <c r="BR8" s="257">
        <f t="shared" si="2"/>
        <v>0</v>
      </c>
      <c r="BS8" s="149"/>
      <c r="BT8" s="46"/>
      <c r="BU8" s="258">
        <f t="shared" ref="BU8:BU36" si="13">LARGE(CT8:CW8,1)</f>
        <v>0</v>
      </c>
      <c r="BV8" s="153"/>
      <c r="BW8" s="54"/>
      <c r="BX8" s="151"/>
      <c r="BY8" s="54"/>
      <c r="BZ8" s="255">
        <f t="shared" si="3"/>
        <v>0</v>
      </c>
      <c r="CA8" s="120"/>
      <c r="CB8" s="178" t="str">
        <f t="shared" ref="CB8:CB36" si="14">IF(BX8&gt;0,VLOOKUP(BZ8,$CM$8:$CO$23,2,TRUE),"")</f>
        <v/>
      </c>
      <c r="CC8" s="55"/>
      <c r="CD8" s="178" t="str">
        <f t="shared" ref="CD8:CD36" si="15">IF(BX8&gt;0,VLOOKUP(BZ8,$CM$8:$CO$23,3,TRUE),"")</f>
        <v/>
      </c>
      <c r="CE8" s="55"/>
      <c r="CF8" s="123" t="str">
        <f t="shared" ref="CF8:CF36" si="16">IF(BX8&gt;0,CB8-BX8,"")</f>
        <v/>
      </c>
      <c r="CG8" s="186"/>
      <c r="CI8" s="166"/>
      <c r="CJ8" s="200">
        <v>-14</v>
      </c>
      <c r="CK8" s="200">
        <f t="shared" si="4"/>
        <v>0</v>
      </c>
      <c r="CL8" s="201" t="s">
        <v>33</v>
      </c>
      <c r="CM8" s="200">
        <v>0</v>
      </c>
      <c r="CN8" s="200">
        <v>0</v>
      </c>
      <c r="CO8" s="200">
        <v>6</v>
      </c>
      <c r="CQ8" s="252" t="s">
        <v>34</v>
      </c>
      <c r="CR8" s="252">
        <v>15</v>
      </c>
      <c r="CS8" s="252" t="s">
        <v>57</v>
      </c>
      <c r="CT8" s="253">
        <f t="shared" si="5"/>
        <v>0</v>
      </c>
      <c r="CU8" s="253">
        <f t="shared" si="6"/>
        <v>0</v>
      </c>
      <c r="CV8" s="253">
        <f t="shared" ref="CV8:CV36" si="17">SUM(BG8:BL8,AY8:BC8)</f>
        <v>0</v>
      </c>
      <c r="CW8" s="253">
        <f t="shared" ref="CW8:CW36" si="18">SUM(BG8:BP8)</f>
        <v>0</v>
      </c>
      <c r="CY8" s="165">
        <f t="shared" si="7"/>
        <v>0</v>
      </c>
      <c r="CZ8" s="165">
        <f t="shared" si="8"/>
        <v>0</v>
      </c>
      <c r="DA8" s="165">
        <f t="shared" si="9"/>
        <v>0</v>
      </c>
      <c r="DB8" s="165">
        <f t="shared" si="10"/>
        <v>0</v>
      </c>
      <c r="DC8" s="165">
        <f t="shared" ref="DC8:DC36" si="19">N8+O8</f>
        <v>0</v>
      </c>
      <c r="DD8" s="165">
        <f t="shared" ref="DD8:DD36" si="20">P8+Q8</f>
        <v>0</v>
      </c>
      <c r="DE8" s="165">
        <f t="shared" ref="DE8:DE36" si="21">R8+S8</f>
        <v>0</v>
      </c>
      <c r="DF8" s="165">
        <f t="shared" ref="DF8:DF36" si="22">T8+U8+V8</f>
        <v>0</v>
      </c>
      <c r="DG8" s="165">
        <f t="shared" si="11"/>
        <v>0</v>
      </c>
      <c r="DH8" s="165">
        <f t="shared" si="12"/>
        <v>0</v>
      </c>
    </row>
    <row r="9" spans="1:112" s="165" customFormat="1" ht="11.1" customHeight="1" x14ac:dyDescent="0.2">
      <c r="A9" s="19"/>
      <c r="B9" s="8"/>
      <c r="C9" s="70"/>
      <c r="D9" s="51"/>
      <c r="E9" s="21">
        <v>3</v>
      </c>
      <c r="F9" s="54"/>
      <c r="G9" s="3"/>
      <c r="H9" s="24"/>
      <c r="I9" s="24"/>
      <c r="J9" s="24"/>
      <c r="K9" s="24"/>
      <c r="L9" s="24"/>
      <c r="M9" s="24"/>
      <c r="N9" s="24"/>
      <c r="O9" s="24"/>
      <c r="P9" s="24"/>
      <c r="Q9" s="24"/>
      <c r="R9" s="24"/>
      <c r="S9" s="24"/>
      <c r="T9" s="24"/>
      <c r="U9" s="24"/>
      <c r="V9" s="24"/>
      <c r="W9" s="24"/>
      <c r="X9" s="24"/>
      <c r="Y9" s="24"/>
      <c r="Z9" s="4"/>
      <c r="AA9" s="101"/>
      <c r="AB9" s="199">
        <f t="array" ref="AB9">SUM(LARGE(CY9:DH9,ROW($1:$8)))</f>
        <v>0</v>
      </c>
      <c r="AC9" s="54"/>
      <c r="AD9" s="3"/>
      <c r="AE9" s="24"/>
      <c r="AF9" s="24"/>
      <c r="AG9" s="24"/>
      <c r="AH9" s="24"/>
      <c r="AI9" s="24"/>
      <c r="AJ9" s="24"/>
      <c r="AK9" s="24"/>
      <c r="AL9" s="228"/>
      <c r="AM9" s="4"/>
      <c r="AN9" s="46"/>
      <c r="AO9" s="199">
        <f t="shared" si="0"/>
        <v>0</v>
      </c>
      <c r="AP9" s="46"/>
      <c r="AQ9" s="3"/>
      <c r="AR9" s="24"/>
      <c r="AS9" s="24"/>
      <c r="AT9" s="24"/>
      <c r="AU9" s="24"/>
      <c r="AV9" s="24"/>
      <c r="AW9" s="228"/>
      <c r="AX9" s="240"/>
      <c r="AY9" s="236"/>
      <c r="AZ9" s="24"/>
      <c r="BA9" s="228"/>
      <c r="BB9" s="228"/>
      <c r="BC9" s="4"/>
      <c r="BD9" s="149"/>
      <c r="BE9" s="257">
        <f t="shared" si="1"/>
        <v>0</v>
      </c>
      <c r="BF9" s="149"/>
      <c r="BG9" s="3"/>
      <c r="BH9" s="24"/>
      <c r="BI9" s="24"/>
      <c r="BJ9" s="24"/>
      <c r="BK9" s="24"/>
      <c r="BL9" s="240"/>
      <c r="BM9" s="236"/>
      <c r="BN9" s="24"/>
      <c r="BO9" s="24"/>
      <c r="BP9" s="4"/>
      <c r="BQ9" s="149"/>
      <c r="BR9" s="257">
        <f t="shared" si="2"/>
        <v>0</v>
      </c>
      <c r="BS9" s="149"/>
      <c r="BT9" s="46"/>
      <c r="BU9" s="258">
        <f t="shared" si="13"/>
        <v>0</v>
      </c>
      <c r="BV9" s="153"/>
      <c r="BW9" s="54"/>
      <c r="BX9" s="151"/>
      <c r="BY9" s="54"/>
      <c r="BZ9" s="255">
        <f t="shared" si="3"/>
        <v>0</v>
      </c>
      <c r="CA9" s="120"/>
      <c r="CB9" s="178" t="str">
        <f t="shared" si="14"/>
        <v/>
      </c>
      <c r="CC9" s="55"/>
      <c r="CD9" s="178" t="str">
        <f t="shared" si="15"/>
        <v/>
      </c>
      <c r="CE9" s="55"/>
      <c r="CF9" s="123" t="str">
        <f t="shared" si="16"/>
        <v/>
      </c>
      <c r="CG9" s="186"/>
      <c r="CI9" s="166"/>
      <c r="CJ9" s="200">
        <v>-13</v>
      </c>
      <c r="CK9" s="200">
        <f t="shared" si="4"/>
        <v>0</v>
      </c>
      <c r="CL9" s="201" t="s">
        <v>33</v>
      </c>
      <c r="CM9" s="200">
        <v>24</v>
      </c>
      <c r="CN9" s="200">
        <v>1</v>
      </c>
      <c r="CO9" s="200" t="s">
        <v>35</v>
      </c>
      <c r="CQ9" s="252" t="s">
        <v>36</v>
      </c>
      <c r="CR9" s="252">
        <v>14</v>
      </c>
      <c r="CS9" s="252">
        <v>1</v>
      </c>
      <c r="CT9" s="253">
        <f t="shared" si="5"/>
        <v>0</v>
      </c>
      <c r="CU9" s="253">
        <f t="shared" si="6"/>
        <v>0</v>
      </c>
      <c r="CV9" s="253">
        <f t="shared" si="17"/>
        <v>0</v>
      </c>
      <c r="CW9" s="253">
        <f t="shared" si="18"/>
        <v>0</v>
      </c>
      <c r="CY9" s="165">
        <f t="shared" si="7"/>
        <v>0</v>
      </c>
      <c r="CZ9" s="165">
        <f t="shared" si="8"/>
        <v>0</v>
      </c>
      <c r="DA9" s="165">
        <f t="shared" si="9"/>
        <v>0</v>
      </c>
      <c r="DB9" s="165">
        <f t="shared" si="10"/>
        <v>0</v>
      </c>
      <c r="DC9" s="165">
        <f t="shared" si="19"/>
        <v>0</v>
      </c>
      <c r="DD9" s="165">
        <f t="shared" si="20"/>
        <v>0</v>
      </c>
      <c r="DE9" s="165">
        <f t="shared" si="21"/>
        <v>0</v>
      </c>
      <c r="DF9" s="165">
        <f t="shared" si="22"/>
        <v>0</v>
      </c>
      <c r="DG9" s="165">
        <f t="shared" si="11"/>
        <v>0</v>
      </c>
      <c r="DH9" s="165">
        <f t="shared" si="12"/>
        <v>0</v>
      </c>
    </row>
    <row r="10" spans="1:112" s="165" customFormat="1" ht="11.1" customHeight="1" x14ac:dyDescent="0.2">
      <c r="A10" s="19"/>
      <c r="B10" s="8"/>
      <c r="C10" s="70"/>
      <c r="D10" s="51"/>
      <c r="E10" s="21">
        <v>4</v>
      </c>
      <c r="F10" s="54"/>
      <c r="G10" s="3"/>
      <c r="H10" s="24"/>
      <c r="I10" s="24"/>
      <c r="J10" s="24"/>
      <c r="K10" s="24"/>
      <c r="L10" s="24"/>
      <c r="M10" s="24"/>
      <c r="N10" s="24"/>
      <c r="O10" s="24"/>
      <c r="P10" s="24"/>
      <c r="Q10" s="24"/>
      <c r="R10" s="24"/>
      <c r="S10" s="24"/>
      <c r="T10" s="24"/>
      <c r="U10" s="24"/>
      <c r="V10" s="24"/>
      <c r="W10" s="24"/>
      <c r="X10" s="24"/>
      <c r="Y10" s="24"/>
      <c r="Z10" s="4"/>
      <c r="AA10" s="101"/>
      <c r="AB10" s="199">
        <f t="array" ref="AB10">SUM(LARGE(CY10:DH10,ROW($1:$8)))</f>
        <v>0</v>
      </c>
      <c r="AC10" s="54"/>
      <c r="AD10" s="3"/>
      <c r="AE10" s="24"/>
      <c r="AF10" s="24"/>
      <c r="AG10" s="24"/>
      <c r="AH10" s="24"/>
      <c r="AI10" s="24"/>
      <c r="AJ10" s="24"/>
      <c r="AK10" s="24"/>
      <c r="AL10" s="228"/>
      <c r="AM10" s="4"/>
      <c r="AN10" s="46"/>
      <c r="AO10" s="199">
        <f t="shared" si="0"/>
        <v>0</v>
      </c>
      <c r="AP10" s="46"/>
      <c r="AQ10" s="3"/>
      <c r="AR10" s="24"/>
      <c r="AS10" s="24"/>
      <c r="AT10" s="24"/>
      <c r="AU10" s="24"/>
      <c r="AV10" s="24"/>
      <c r="AW10" s="228"/>
      <c r="AX10" s="240"/>
      <c r="AY10" s="236"/>
      <c r="AZ10" s="24"/>
      <c r="BA10" s="228"/>
      <c r="BB10" s="228"/>
      <c r="BC10" s="4"/>
      <c r="BD10" s="149"/>
      <c r="BE10" s="257">
        <f t="shared" si="1"/>
        <v>0</v>
      </c>
      <c r="BF10" s="149"/>
      <c r="BG10" s="3"/>
      <c r="BH10" s="24"/>
      <c r="BI10" s="24"/>
      <c r="BJ10" s="24"/>
      <c r="BK10" s="24"/>
      <c r="BL10" s="240"/>
      <c r="BM10" s="236"/>
      <c r="BN10" s="24"/>
      <c r="BO10" s="24"/>
      <c r="BP10" s="4"/>
      <c r="BQ10" s="149"/>
      <c r="BR10" s="257">
        <f t="shared" si="2"/>
        <v>0</v>
      </c>
      <c r="BS10" s="149"/>
      <c r="BT10" s="46"/>
      <c r="BU10" s="258">
        <f t="shared" si="13"/>
        <v>0</v>
      </c>
      <c r="BV10" s="153"/>
      <c r="BW10" s="54"/>
      <c r="BX10" s="151"/>
      <c r="BY10" s="54"/>
      <c r="BZ10" s="255">
        <f t="shared" si="3"/>
        <v>0</v>
      </c>
      <c r="CA10" s="120"/>
      <c r="CB10" s="178" t="str">
        <f t="shared" si="14"/>
        <v/>
      </c>
      <c r="CC10" s="55"/>
      <c r="CD10" s="178" t="str">
        <f t="shared" si="15"/>
        <v/>
      </c>
      <c r="CE10" s="55"/>
      <c r="CF10" s="123" t="str">
        <f t="shared" si="16"/>
        <v/>
      </c>
      <c r="CG10" s="186"/>
      <c r="CI10" s="166"/>
      <c r="CJ10" s="200">
        <v>-12</v>
      </c>
      <c r="CK10" s="200">
        <f t="shared" si="4"/>
        <v>0</v>
      </c>
      <c r="CL10" s="201" t="s">
        <v>33</v>
      </c>
      <c r="CM10" s="200">
        <v>32</v>
      </c>
      <c r="CN10" s="200">
        <v>2</v>
      </c>
      <c r="CO10" s="200">
        <v>5</v>
      </c>
      <c r="CQ10" s="252" t="s">
        <v>37</v>
      </c>
      <c r="CR10" s="252">
        <v>13</v>
      </c>
      <c r="CS10" s="252" t="s">
        <v>38</v>
      </c>
      <c r="CT10" s="253">
        <f t="shared" si="5"/>
        <v>0</v>
      </c>
      <c r="CU10" s="253">
        <f t="shared" si="6"/>
        <v>0</v>
      </c>
      <c r="CV10" s="253">
        <f t="shared" si="17"/>
        <v>0</v>
      </c>
      <c r="CW10" s="253">
        <f t="shared" si="18"/>
        <v>0</v>
      </c>
      <c r="CX10" s="253"/>
      <c r="CY10" s="253">
        <f t="shared" si="7"/>
        <v>0</v>
      </c>
      <c r="CZ10" s="253">
        <f t="shared" si="8"/>
        <v>0</v>
      </c>
      <c r="DA10" s="253">
        <f t="shared" si="9"/>
        <v>0</v>
      </c>
      <c r="DB10" s="253">
        <f t="shared" si="10"/>
        <v>0</v>
      </c>
      <c r="DC10" s="165">
        <f t="shared" si="19"/>
        <v>0</v>
      </c>
      <c r="DD10" s="165">
        <f t="shared" si="20"/>
        <v>0</v>
      </c>
      <c r="DE10" s="165">
        <f t="shared" si="21"/>
        <v>0</v>
      </c>
      <c r="DF10" s="165">
        <f t="shared" si="22"/>
        <v>0</v>
      </c>
      <c r="DG10" s="253">
        <f t="shared" si="11"/>
        <v>0</v>
      </c>
      <c r="DH10" s="253">
        <f t="shared" si="12"/>
        <v>0</v>
      </c>
    </row>
    <row r="11" spans="1:112" s="165" customFormat="1" ht="11.1" customHeight="1" x14ac:dyDescent="0.2">
      <c r="A11" s="19"/>
      <c r="B11" s="9"/>
      <c r="C11" s="70"/>
      <c r="D11" s="51"/>
      <c r="E11" s="22">
        <v>5</v>
      </c>
      <c r="F11" s="54"/>
      <c r="G11" s="5"/>
      <c r="H11" s="25"/>
      <c r="I11" s="25"/>
      <c r="J11" s="25"/>
      <c r="K11" s="25"/>
      <c r="L11" s="25"/>
      <c r="M11" s="25"/>
      <c r="N11" s="25"/>
      <c r="O11" s="25"/>
      <c r="P11" s="25"/>
      <c r="Q11" s="25"/>
      <c r="R11" s="25"/>
      <c r="S11" s="25"/>
      <c r="T11" s="25"/>
      <c r="U11" s="25"/>
      <c r="V11" s="25"/>
      <c r="W11" s="25"/>
      <c r="X11" s="25"/>
      <c r="Y11" s="25"/>
      <c r="Z11" s="6"/>
      <c r="AA11" s="101"/>
      <c r="AB11" s="199">
        <f t="array" ref="AB11">SUM(LARGE(CY11:DH11,ROW($1:$8)))</f>
        <v>0</v>
      </c>
      <c r="AC11" s="54"/>
      <c r="AD11" s="5"/>
      <c r="AE11" s="25"/>
      <c r="AF11" s="25"/>
      <c r="AG11" s="25"/>
      <c r="AH11" s="25"/>
      <c r="AI11" s="25"/>
      <c r="AJ11" s="25"/>
      <c r="AK11" s="25"/>
      <c r="AL11" s="229"/>
      <c r="AM11" s="6"/>
      <c r="AN11" s="46"/>
      <c r="AO11" s="199">
        <f t="shared" si="0"/>
        <v>0</v>
      </c>
      <c r="AP11" s="46"/>
      <c r="AQ11" s="5"/>
      <c r="AR11" s="25"/>
      <c r="AS11" s="25"/>
      <c r="AT11" s="25"/>
      <c r="AU11" s="25"/>
      <c r="AV11" s="25"/>
      <c r="AW11" s="229"/>
      <c r="AX11" s="241"/>
      <c r="AY11" s="237"/>
      <c r="AZ11" s="25"/>
      <c r="BA11" s="229"/>
      <c r="BB11" s="229"/>
      <c r="BC11" s="6"/>
      <c r="BD11" s="149"/>
      <c r="BE11" s="257">
        <f t="shared" si="1"/>
        <v>0</v>
      </c>
      <c r="BF11" s="149"/>
      <c r="BG11" s="5"/>
      <c r="BH11" s="25"/>
      <c r="BI11" s="25"/>
      <c r="BJ11" s="25"/>
      <c r="BK11" s="25"/>
      <c r="BL11" s="241"/>
      <c r="BM11" s="237"/>
      <c r="BN11" s="25"/>
      <c r="BO11" s="25"/>
      <c r="BP11" s="6"/>
      <c r="BQ11" s="149"/>
      <c r="BR11" s="257">
        <f t="shared" si="2"/>
        <v>0</v>
      </c>
      <c r="BS11" s="149"/>
      <c r="BT11" s="46"/>
      <c r="BU11" s="258">
        <f t="shared" si="13"/>
        <v>0</v>
      </c>
      <c r="BV11" s="153"/>
      <c r="BW11" s="54"/>
      <c r="BX11" s="151"/>
      <c r="BY11" s="54"/>
      <c r="BZ11" s="255">
        <f t="shared" si="3"/>
        <v>0</v>
      </c>
      <c r="CA11" s="120"/>
      <c r="CB11" s="178" t="str">
        <f t="shared" si="14"/>
        <v/>
      </c>
      <c r="CC11" s="55"/>
      <c r="CD11" s="178" t="str">
        <f t="shared" si="15"/>
        <v/>
      </c>
      <c r="CE11" s="55"/>
      <c r="CF11" s="123" t="str">
        <f t="shared" si="16"/>
        <v/>
      </c>
      <c r="CG11" s="186"/>
      <c r="CI11" s="166"/>
      <c r="CJ11" s="200">
        <v>-11</v>
      </c>
      <c r="CK11" s="200">
        <f t="shared" si="4"/>
        <v>0</v>
      </c>
      <c r="CL11" s="201" t="s">
        <v>33</v>
      </c>
      <c r="CM11" s="200">
        <v>40</v>
      </c>
      <c r="CN11" s="200">
        <v>3</v>
      </c>
      <c r="CO11" s="200" t="s">
        <v>39</v>
      </c>
      <c r="CQ11" s="252" t="s">
        <v>65</v>
      </c>
      <c r="CR11" s="252">
        <v>12</v>
      </c>
      <c r="CS11" s="252" t="s">
        <v>40</v>
      </c>
      <c r="CT11" s="253">
        <f t="shared" si="5"/>
        <v>0</v>
      </c>
      <c r="CU11" s="253">
        <f t="shared" si="6"/>
        <v>0</v>
      </c>
      <c r="CV11" s="253">
        <f t="shared" si="17"/>
        <v>0</v>
      </c>
      <c r="CW11" s="253">
        <f t="shared" si="18"/>
        <v>0</v>
      </c>
      <c r="CX11" s="253"/>
      <c r="CY11" s="253">
        <f t="shared" si="7"/>
        <v>0</v>
      </c>
      <c r="CZ11" s="253">
        <f t="shared" si="8"/>
        <v>0</v>
      </c>
      <c r="DA11" s="253">
        <f t="shared" si="9"/>
        <v>0</v>
      </c>
      <c r="DB11" s="253">
        <f t="shared" si="10"/>
        <v>0</v>
      </c>
      <c r="DC11" s="165">
        <f t="shared" si="19"/>
        <v>0</v>
      </c>
      <c r="DD11" s="165">
        <f t="shared" si="20"/>
        <v>0</v>
      </c>
      <c r="DE11" s="165">
        <f t="shared" si="21"/>
        <v>0</v>
      </c>
      <c r="DF11" s="165">
        <f t="shared" si="22"/>
        <v>0</v>
      </c>
      <c r="DG11" s="253">
        <f t="shared" si="11"/>
        <v>0</v>
      </c>
      <c r="DH11" s="253">
        <f t="shared" si="12"/>
        <v>0</v>
      </c>
    </row>
    <row r="12" spans="1:112" s="165" customFormat="1" ht="11.1" customHeight="1" x14ac:dyDescent="0.2">
      <c r="A12" s="19"/>
      <c r="B12" s="7"/>
      <c r="C12" s="70"/>
      <c r="D12" s="51"/>
      <c r="E12" s="20">
        <v>6</v>
      </c>
      <c r="F12" s="54"/>
      <c r="G12" s="195"/>
      <c r="H12" s="196"/>
      <c r="I12" s="196"/>
      <c r="J12" s="196"/>
      <c r="K12" s="196"/>
      <c r="L12" s="196"/>
      <c r="M12" s="196"/>
      <c r="N12" s="196"/>
      <c r="O12" s="196"/>
      <c r="P12" s="196"/>
      <c r="Q12" s="196"/>
      <c r="R12" s="196"/>
      <c r="S12" s="196"/>
      <c r="T12" s="196"/>
      <c r="U12" s="196"/>
      <c r="V12" s="196"/>
      <c r="W12" s="196"/>
      <c r="X12" s="196"/>
      <c r="Y12" s="196"/>
      <c r="Z12" s="197"/>
      <c r="AA12" s="101"/>
      <c r="AB12" s="199">
        <f t="array" ref="AB12">SUM(LARGE(CY12:DH12,ROW($1:$8)))</f>
        <v>0</v>
      </c>
      <c r="AC12" s="54"/>
      <c r="AD12" s="195"/>
      <c r="AE12" s="196"/>
      <c r="AF12" s="196"/>
      <c r="AG12" s="196"/>
      <c r="AH12" s="196"/>
      <c r="AI12" s="196"/>
      <c r="AJ12" s="196"/>
      <c r="AK12" s="196"/>
      <c r="AL12" s="230"/>
      <c r="AM12" s="197"/>
      <c r="AN12" s="46"/>
      <c r="AO12" s="199">
        <f t="shared" si="0"/>
        <v>0</v>
      </c>
      <c r="AP12" s="46"/>
      <c r="AQ12" s="195"/>
      <c r="AR12" s="196"/>
      <c r="AS12" s="196"/>
      <c r="AT12" s="196"/>
      <c r="AU12" s="196"/>
      <c r="AV12" s="196"/>
      <c r="AW12" s="230"/>
      <c r="AX12" s="242"/>
      <c r="AY12" s="238"/>
      <c r="AZ12" s="196"/>
      <c r="BA12" s="230"/>
      <c r="BB12" s="230"/>
      <c r="BC12" s="197"/>
      <c r="BD12" s="149"/>
      <c r="BE12" s="257">
        <f t="shared" si="1"/>
        <v>0</v>
      </c>
      <c r="BF12" s="149"/>
      <c r="BG12" s="195"/>
      <c r="BH12" s="196"/>
      <c r="BI12" s="196"/>
      <c r="BJ12" s="196"/>
      <c r="BK12" s="196"/>
      <c r="BL12" s="242"/>
      <c r="BM12" s="238"/>
      <c r="BN12" s="196"/>
      <c r="BO12" s="196"/>
      <c r="BP12" s="197"/>
      <c r="BQ12" s="149"/>
      <c r="BR12" s="257">
        <f t="shared" si="2"/>
        <v>0</v>
      </c>
      <c r="BS12" s="149"/>
      <c r="BT12" s="46"/>
      <c r="BU12" s="258">
        <f t="shared" si="13"/>
        <v>0</v>
      </c>
      <c r="BV12" s="153"/>
      <c r="BW12" s="54"/>
      <c r="BX12" s="151"/>
      <c r="BY12" s="54"/>
      <c r="BZ12" s="255">
        <f t="shared" si="3"/>
        <v>0</v>
      </c>
      <c r="CA12" s="120"/>
      <c r="CB12" s="178" t="str">
        <f t="shared" si="14"/>
        <v/>
      </c>
      <c r="CC12" s="55"/>
      <c r="CD12" s="178" t="str">
        <f t="shared" si="15"/>
        <v/>
      </c>
      <c r="CE12" s="55"/>
      <c r="CF12" s="123" t="str">
        <f t="shared" si="16"/>
        <v/>
      </c>
      <c r="CG12" s="186"/>
      <c r="CI12" s="166"/>
      <c r="CJ12" s="200">
        <v>-10</v>
      </c>
      <c r="CK12" s="200">
        <f t="shared" si="4"/>
        <v>0</v>
      </c>
      <c r="CL12" s="201" t="s">
        <v>33</v>
      </c>
      <c r="CM12" s="200">
        <v>48</v>
      </c>
      <c r="CN12" s="200">
        <v>4</v>
      </c>
      <c r="CO12" s="200" t="s">
        <v>41</v>
      </c>
      <c r="CQ12" s="252" t="s">
        <v>42</v>
      </c>
      <c r="CR12" s="252">
        <v>11</v>
      </c>
      <c r="CS12" s="252">
        <v>2</v>
      </c>
      <c r="CT12" s="253">
        <f t="shared" si="5"/>
        <v>0</v>
      </c>
      <c r="CU12" s="253">
        <f t="shared" si="6"/>
        <v>0</v>
      </c>
      <c r="CV12" s="253">
        <f t="shared" si="17"/>
        <v>0</v>
      </c>
      <c r="CW12" s="253">
        <f t="shared" si="18"/>
        <v>0</v>
      </c>
      <c r="CX12" s="253"/>
      <c r="CY12" s="253">
        <f t="shared" si="7"/>
        <v>0</v>
      </c>
      <c r="CZ12" s="253">
        <f t="shared" si="8"/>
        <v>0</v>
      </c>
      <c r="DA12" s="253">
        <f t="shared" si="9"/>
        <v>0</v>
      </c>
      <c r="DB12" s="253">
        <f t="shared" si="10"/>
        <v>0</v>
      </c>
      <c r="DC12" s="165">
        <f t="shared" si="19"/>
        <v>0</v>
      </c>
      <c r="DD12" s="165">
        <f t="shared" si="20"/>
        <v>0</v>
      </c>
      <c r="DE12" s="165">
        <f t="shared" si="21"/>
        <v>0</v>
      </c>
      <c r="DF12" s="165">
        <f t="shared" si="22"/>
        <v>0</v>
      </c>
      <c r="DG12" s="253">
        <f t="shared" si="11"/>
        <v>0</v>
      </c>
      <c r="DH12" s="253">
        <f t="shared" si="12"/>
        <v>0</v>
      </c>
    </row>
    <row r="13" spans="1:112" s="165" customFormat="1" ht="11.1" customHeight="1" x14ac:dyDescent="0.2">
      <c r="A13" s="19"/>
      <c r="B13" s="8"/>
      <c r="C13" s="70"/>
      <c r="D13" s="51"/>
      <c r="E13" s="21">
        <v>7</v>
      </c>
      <c r="F13" s="54"/>
      <c r="G13" s="3"/>
      <c r="H13" s="24"/>
      <c r="I13" s="24"/>
      <c r="J13" s="24"/>
      <c r="K13" s="24"/>
      <c r="L13" s="24"/>
      <c r="M13" s="24"/>
      <c r="N13" s="24"/>
      <c r="O13" s="24"/>
      <c r="P13" s="24"/>
      <c r="Q13" s="24"/>
      <c r="R13" s="24"/>
      <c r="S13" s="24"/>
      <c r="T13" s="24"/>
      <c r="U13" s="24"/>
      <c r="V13" s="24"/>
      <c r="W13" s="24"/>
      <c r="X13" s="24"/>
      <c r="Y13" s="24"/>
      <c r="Z13" s="4"/>
      <c r="AA13" s="101"/>
      <c r="AB13" s="199">
        <f t="array" ref="AB13">SUM(LARGE(CY13:DH13,ROW($1:$8)))</f>
        <v>0</v>
      </c>
      <c r="AC13" s="54"/>
      <c r="AD13" s="3"/>
      <c r="AE13" s="24"/>
      <c r="AF13" s="24"/>
      <c r="AG13" s="24"/>
      <c r="AH13" s="24"/>
      <c r="AI13" s="24"/>
      <c r="AJ13" s="24"/>
      <c r="AK13" s="24"/>
      <c r="AL13" s="228"/>
      <c r="AM13" s="4"/>
      <c r="AN13" s="46"/>
      <c r="AO13" s="199">
        <f t="shared" si="0"/>
        <v>0</v>
      </c>
      <c r="AP13" s="46"/>
      <c r="AQ13" s="3"/>
      <c r="AR13" s="24"/>
      <c r="AS13" s="24"/>
      <c r="AT13" s="24"/>
      <c r="AU13" s="24"/>
      <c r="AV13" s="24"/>
      <c r="AW13" s="228"/>
      <c r="AX13" s="240"/>
      <c r="AY13" s="236"/>
      <c r="AZ13" s="24"/>
      <c r="BA13" s="228"/>
      <c r="BB13" s="228"/>
      <c r="BC13" s="4"/>
      <c r="BD13" s="149"/>
      <c r="BE13" s="257">
        <f t="shared" si="1"/>
        <v>0</v>
      </c>
      <c r="BF13" s="149"/>
      <c r="BG13" s="3"/>
      <c r="BH13" s="24"/>
      <c r="BI13" s="24"/>
      <c r="BJ13" s="24"/>
      <c r="BK13" s="24"/>
      <c r="BL13" s="240"/>
      <c r="BM13" s="236"/>
      <c r="BN13" s="24"/>
      <c r="BO13" s="24"/>
      <c r="BP13" s="4"/>
      <c r="BQ13" s="149"/>
      <c r="BR13" s="257">
        <f t="shared" si="2"/>
        <v>0</v>
      </c>
      <c r="BS13" s="149"/>
      <c r="BT13" s="46"/>
      <c r="BU13" s="258">
        <f t="shared" si="13"/>
        <v>0</v>
      </c>
      <c r="BV13" s="153"/>
      <c r="BW13" s="54"/>
      <c r="BX13" s="151"/>
      <c r="BY13" s="54"/>
      <c r="BZ13" s="255">
        <f t="shared" si="3"/>
        <v>0</v>
      </c>
      <c r="CA13" s="120"/>
      <c r="CB13" s="178" t="str">
        <f t="shared" si="14"/>
        <v/>
      </c>
      <c r="CC13" s="55"/>
      <c r="CD13" s="178" t="str">
        <f t="shared" si="15"/>
        <v/>
      </c>
      <c r="CE13" s="55"/>
      <c r="CF13" s="123" t="str">
        <f t="shared" si="16"/>
        <v/>
      </c>
      <c r="CG13" s="186"/>
      <c r="CI13" s="166"/>
      <c r="CJ13" s="200">
        <v>-9</v>
      </c>
      <c r="CK13" s="200">
        <f t="shared" si="4"/>
        <v>0</v>
      </c>
      <c r="CL13" s="201" t="s">
        <v>33</v>
      </c>
      <c r="CM13" s="200">
        <v>54</v>
      </c>
      <c r="CN13" s="200">
        <v>5</v>
      </c>
      <c r="CO13" s="200">
        <v>4</v>
      </c>
      <c r="CQ13" s="252" t="s">
        <v>43</v>
      </c>
      <c r="CR13" s="252">
        <v>10</v>
      </c>
      <c r="CS13" s="252" t="s">
        <v>44</v>
      </c>
      <c r="CT13" s="253">
        <f t="shared" si="5"/>
        <v>0</v>
      </c>
      <c r="CU13" s="253">
        <f t="shared" si="6"/>
        <v>0</v>
      </c>
      <c r="CV13" s="253">
        <f t="shared" si="17"/>
        <v>0</v>
      </c>
      <c r="CW13" s="253">
        <f t="shared" si="18"/>
        <v>0</v>
      </c>
      <c r="CX13" s="253"/>
      <c r="CY13" s="253">
        <f t="shared" si="7"/>
        <v>0</v>
      </c>
      <c r="CZ13" s="253">
        <f t="shared" si="8"/>
        <v>0</v>
      </c>
      <c r="DA13" s="253">
        <f t="shared" si="9"/>
        <v>0</v>
      </c>
      <c r="DB13" s="253">
        <f t="shared" si="10"/>
        <v>0</v>
      </c>
      <c r="DC13" s="165">
        <f t="shared" si="19"/>
        <v>0</v>
      </c>
      <c r="DD13" s="165">
        <f t="shared" si="20"/>
        <v>0</v>
      </c>
      <c r="DE13" s="165">
        <f t="shared" si="21"/>
        <v>0</v>
      </c>
      <c r="DF13" s="165">
        <f t="shared" si="22"/>
        <v>0</v>
      </c>
      <c r="DG13" s="253">
        <f t="shared" si="11"/>
        <v>0</v>
      </c>
      <c r="DH13" s="253">
        <f t="shared" si="12"/>
        <v>0</v>
      </c>
    </row>
    <row r="14" spans="1:112" s="165" customFormat="1" ht="11.1" customHeight="1" x14ac:dyDescent="0.2">
      <c r="A14" s="19"/>
      <c r="B14" s="8"/>
      <c r="C14" s="70"/>
      <c r="D14" s="51"/>
      <c r="E14" s="21">
        <v>8</v>
      </c>
      <c r="F14" s="54"/>
      <c r="G14" s="3"/>
      <c r="H14" s="24"/>
      <c r="I14" s="24"/>
      <c r="J14" s="24"/>
      <c r="K14" s="24"/>
      <c r="L14" s="24"/>
      <c r="M14" s="24"/>
      <c r="N14" s="24"/>
      <c r="O14" s="24"/>
      <c r="P14" s="24"/>
      <c r="Q14" s="24"/>
      <c r="R14" s="24"/>
      <c r="S14" s="24"/>
      <c r="T14" s="24"/>
      <c r="U14" s="24"/>
      <c r="V14" s="24"/>
      <c r="W14" s="24"/>
      <c r="X14" s="24"/>
      <c r="Y14" s="24"/>
      <c r="Z14" s="4"/>
      <c r="AA14" s="101"/>
      <c r="AB14" s="199">
        <f t="array" ref="AB14">SUM(LARGE(CY14:DH14,ROW($1:$8)))</f>
        <v>0</v>
      </c>
      <c r="AC14" s="54"/>
      <c r="AD14" s="3"/>
      <c r="AE14" s="24"/>
      <c r="AF14" s="24"/>
      <c r="AG14" s="24"/>
      <c r="AH14" s="24"/>
      <c r="AI14" s="24"/>
      <c r="AJ14" s="24"/>
      <c r="AK14" s="24"/>
      <c r="AL14" s="228"/>
      <c r="AM14" s="4"/>
      <c r="AN14" s="46"/>
      <c r="AO14" s="199">
        <f t="shared" si="0"/>
        <v>0</v>
      </c>
      <c r="AP14" s="46"/>
      <c r="AQ14" s="3"/>
      <c r="AR14" s="24"/>
      <c r="AS14" s="24"/>
      <c r="AT14" s="24"/>
      <c r="AU14" s="24"/>
      <c r="AV14" s="24"/>
      <c r="AW14" s="228"/>
      <c r="AX14" s="240"/>
      <c r="AY14" s="236"/>
      <c r="AZ14" s="24"/>
      <c r="BA14" s="228"/>
      <c r="BB14" s="228"/>
      <c r="BC14" s="4"/>
      <c r="BD14" s="149"/>
      <c r="BE14" s="257">
        <f t="shared" si="1"/>
        <v>0</v>
      </c>
      <c r="BF14" s="149"/>
      <c r="BG14" s="3"/>
      <c r="BH14" s="24"/>
      <c r="BI14" s="24"/>
      <c r="BJ14" s="24"/>
      <c r="BK14" s="24"/>
      <c r="BL14" s="240"/>
      <c r="BM14" s="236"/>
      <c r="BN14" s="24"/>
      <c r="BO14" s="24"/>
      <c r="BP14" s="4"/>
      <c r="BQ14" s="149"/>
      <c r="BR14" s="257">
        <f t="shared" si="2"/>
        <v>0</v>
      </c>
      <c r="BS14" s="149"/>
      <c r="BT14" s="46"/>
      <c r="BU14" s="258">
        <f t="shared" si="13"/>
        <v>0</v>
      </c>
      <c r="BV14" s="153"/>
      <c r="BW14" s="54"/>
      <c r="BX14" s="151"/>
      <c r="BY14" s="54"/>
      <c r="BZ14" s="255">
        <f t="shared" si="3"/>
        <v>0</v>
      </c>
      <c r="CA14" s="120"/>
      <c r="CB14" s="178" t="str">
        <f t="shared" si="14"/>
        <v/>
      </c>
      <c r="CC14" s="55"/>
      <c r="CD14" s="178" t="str">
        <f t="shared" si="15"/>
        <v/>
      </c>
      <c r="CE14" s="55"/>
      <c r="CF14" s="123" t="str">
        <f t="shared" si="16"/>
        <v/>
      </c>
      <c r="CG14" s="186"/>
      <c r="CI14" s="166"/>
      <c r="CJ14" s="200">
        <v>-8</v>
      </c>
      <c r="CK14" s="200">
        <f t="shared" si="4"/>
        <v>0</v>
      </c>
      <c r="CL14" s="201" t="s">
        <v>33</v>
      </c>
      <c r="CM14" s="200">
        <v>60</v>
      </c>
      <c r="CN14" s="200">
        <v>6</v>
      </c>
      <c r="CO14" s="200" t="s">
        <v>45</v>
      </c>
      <c r="CQ14" s="252" t="s">
        <v>46</v>
      </c>
      <c r="CR14" s="252">
        <v>9</v>
      </c>
      <c r="CS14" s="252" t="s">
        <v>47</v>
      </c>
      <c r="CT14" s="253">
        <f t="shared" si="5"/>
        <v>0</v>
      </c>
      <c r="CU14" s="253">
        <f t="shared" si="6"/>
        <v>0</v>
      </c>
      <c r="CV14" s="253">
        <f t="shared" si="17"/>
        <v>0</v>
      </c>
      <c r="CW14" s="253">
        <f t="shared" si="18"/>
        <v>0</v>
      </c>
      <c r="CX14" s="253"/>
      <c r="CY14" s="253">
        <f t="shared" si="7"/>
        <v>0</v>
      </c>
      <c r="CZ14" s="253">
        <f t="shared" si="8"/>
        <v>0</v>
      </c>
      <c r="DA14" s="253">
        <f t="shared" si="9"/>
        <v>0</v>
      </c>
      <c r="DB14" s="253">
        <f t="shared" si="10"/>
        <v>0</v>
      </c>
      <c r="DC14" s="165">
        <f t="shared" si="19"/>
        <v>0</v>
      </c>
      <c r="DD14" s="165">
        <f t="shared" si="20"/>
        <v>0</v>
      </c>
      <c r="DE14" s="165">
        <f t="shared" si="21"/>
        <v>0</v>
      </c>
      <c r="DF14" s="165">
        <f t="shared" si="22"/>
        <v>0</v>
      </c>
      <c r="DG14" s="253">
        <f t="shared" si="11"/>
        <v>0</v>
      </c>
      <c r="DH14" s="253">
        <f t="shared" si="12"/>
        <v>0</v>
      </c>
    </row>
    <row r="15" spans="1:112" s="165" customFormat="1" ht="11.1" customHeight="1" x14ac:dyDescent="0.2">
      <c r="A15" s="19"/>
      <c r="B15" s="8"/>
      <c r="C15" s="70"/>
      <c r="D15" s="51"/>
      <c r="E15" s="21">
        <v>9</v>
      </c>
      <c r="F15" s="54"/>
      <c r="G15" s="3"/>
      <c r="H15" s="24"/>
      <c r="I15" s="24"/>
      <c r="J15" s="24"/>
      <c r="K15" s="24"/>
      <c r="L15" s="24"/>
      <c r="M15" s="24"/>
      <c r="N15" s="24"/>
      <c r="O15" s="24"/>
      <c r="P15" s="24"/>
      <c r="Q15" s="24"/>
      <c r="R15" s="24"/>
      <c r="S15" s="24"/>
      <c r="T15" s="24"/>
      <c r="U15" s="24"/>
      <c r="V15" s="24"/>
      <c r="W15" s="24"/>
      <c r="X15" s="24"/>
      <c r="Y15" s="24"/>
      <c r="Z15" s="4"/>
      <c r="AA15" s="101"/>
      <c r="AB15" s="199">
        <f t="array" ref="AB15">SUM(LARGE(CY15:DH15,ROW($1:$8)))</f>
        <v>0</v>
      </c>
      <c r="AC15" s="54"/>
      <c r="AD15" s="3"/>
      <c r="AE15" s="24"/>
      <c r="AF15" s="24"/>
      <c r="AG15" s="24"/>
      <c r="AH15" s="24"/>
      <c r="AI15" s="24"/>
      <c r="AJ15" s="24"/>
      <c r="AK15" s="24"/>
      <c r="AL15" s="228"/>
      <c r="AM15" s="4"/>
      <c r="AN15" s="46"/>
      <c r="AO15" s="199">
        <f t="shared" si="0"/>
        <v>0</v>
      </c>
      <c r="AP15" s="46"/>
      <c r="AQ15" s="3"/>
      <c r="AR15" s="24"/>
      <c r="AS15" s="24"/>
      <c r="AT15" s="24"/>
      <c r="AU15" s="24"/>
      <c r="AV15" s="24"/>
      <c r="AW15" s="228"/>
      <c r="AX15" s="240"/>
      <c r="AY15" s="236"/>
      <c r="AZ15" s="24"/>
      <c r="BA15" s="228"/>
      <c r="BB15" s="228"/>
      <c r="BC15" s="4"/>
      <c r="BD15" s="149"/>
      <c r="BE15" s="257">
        <f t="shared" si="1"/>
        <v>0</v>
      </c>
      <c r="BF15" s="149"/>
      <c r="BG15" s="3"/>
      <c r="BH15" s="24"/>
      <c r="BI15" s="24"/>
      <c r="BJ15" s="24"/>
      <c r="BK15" s="24"/>
      <c r="BL15" s="240"/>
      <c r="BM15" s="236"/>
      <c r="BN15" s="24"/>
      <c r="BO15" s="24"/>
      <c r="BP15" s="4"/>
      <c r="BQ15" s="149"/>
      <c r="BR15" s="257">
        <f t="shared" si="2"/>
        <v>0</v>
      </c>
      <c r="BS15" s="149"/>
      <c r="BT15" s="46"/>
      <c r="BU15" s="258">
        <f t="shared" si="13"/>
        <v>0</v>
      </c>
      <c r="BV15" s="153"/>
      <c r="BW15" s="54"/>
      <c r="BX15" s="151"/>
      <c r="BY15" s="54"/>
      <c r="BZ15" s="255">
        <f t="shared" si="3"/>
        <v>0</v>
      </c>
      <c r="CA15" s="120"/>
      <c r="CB15" s="178" t="str">
        <f t="shared" si="14"/>
        <v/>
      </c>
      <c r="CC15" s="55"/>
      <c r="CD15" s="178" t="str">
        <f t="shared" si="15"/>
        <v/>
      </c>
      <c r="CE15" s="55"/>
      <c r="CF15" s="123" t="str">
        <f t="shared" si="16"/>
        <v/>
      </c>
      <c r="CG15" s="186"/>
      <c r="CI15" s="166"/>
      <c r="CJ15" s="200">
        <v>-7</v>
      </c>
      <c r="CK15" s="200">
        <f t="shared" si="4"/>
        <v>0</v>
      </c>
      <c r="CL15" s="201" t="s">
        <v>33</v>
      </c>
      <c r="CM15" s="200">
        <v>66</v>
      </c>
      <c r="CN15" s="200">
        <v>7</v>
      </c>
      <c r="CO15" s="200" t="s">
        <v>48</v>
      </c>
      <c r="CQ15" s="252" t="s">
        <v>49</v>
      </c>
      <c r="CR15" s="252">
        <v>8</v>
      </c>
      <c r="CS15" s="252">
        <v>3</v>
      </c>
      <c r="CT15" s="253">
        <f t="shared" si="5"/>
        <v>0</v>
      </c>
      <c r="CU15" s="253">
        <f t="shared" si="6"/>
        <v>0</v>
      </c>
      <c r="CV15" s="253">
        <f t="shared" si="17"/>
        <v>0</v>
      </c>
      <c r="CW15" s="253">
        <f t="shared" si="18"/>
        <v>0</v>
      </c>
      <c r="CX15" s="253"/>
      <c r="CY15" s="253">
        <f t="shared" si="7"/>
        <v>0</v>
      </c>
      <c r="CZ15" s="253">
        <f t="shared" si="8"/>
        <v>0</v>
      </c>
      <c r="DA15" s="253">
        <f t="shared" si="9"/>
        <v>0</v>
      </c>
      <c r="DB15" s="253">
        <f t="shared" si="10"/>
        <v>0</v>
      </c>
      <c r="DC15" s="165">
        <f t="shared" si="19"/>
        <v>0</v>
      </c>
      <c r="DD15" s="165">
        <f t="shared" si="20"/>
        <v>0</v>
      </c>
      <c r="DE15" s="165">
        <f t="shared" si="21"/>
        <v>0</v>
      </c>
      <c r="DF15" s="165">
        <f t="shared" si="22"/>
        <v>0</v>
      </c>
      <c r="DG15" s="253">
        <f t="shared" si="11"/>
        <v>0</v>
      </c>
      <c r="DH15" s="253">
        <f t="shared" si="12"/>
        <v>0</v>
      </c>
    </row>
    <row r="16" spans="1:112" s="165" customFormat="1" ht="11.1" customHeight="1" x14ac:dyDescent="0.2">
      <c r="A16" s="19"/>
      <c r="B16" s="9"/>
      <c r="C16" s="70"/>
      <c r="D16" s="51"/>
      <c r="E16" s="22">
        <v>10</v>
      </c>
      <c r="F16" s="54"/>
      <c r="G16" s="5"/>
      <c r="H16" s="25"/>
      <c r="I16" s="25"/>
      <c r="J16" s="25"/>
      <c r="K16" s="25"/>
      <c r="L16" s="25"/>
      <c r="M16" s="25"/>
      <c r="N16" s="25"/>
      <c r="O16" s="25"/>
      <c r="P16" s="25"/>
      <c r="Q16" s="25"/>
      <c r="R16" s="25"/>
      <c r="S16" s="25"/>
      <c r="T16" s="25"/>
      <c r="U16" s="25"/>
      <c r="V16" s="25"/>
      <c r="W16" s="25"/>
      <c r="X16" s="25"/>
      <c r="Y16" s="25"/>
      <c r="Z16" s="6"/>
      <c r="AA16" s="101"/>
      <c r="AB16" s="199">
        <f t="array" ref="AB16">SUM(LARGE(CY16:DH16,ROW($1:$8)))</f>
        <v>0</v>
      </c>
      <c r="AC16" s="54"/>
      <c r="AD16" s="5"/>
      <c r="AE16" s="25"/>
      <c r="AF16" s="25"/>
      <c r="AG16" s="25"/>
      <c r="AH16" s="25"/>
      <c r="AI16" s="25"/>
      <c r="AJ16" s="25"/>
      <c r="AK16" s="25"/>
      <c r="AL16" s="229"/>
      <c r="AM16" s="6"/>
      <c r="AN16" s="46"/>
      <c r="AO16" s="199">
        <f t="shared" si="0"/>
        <v>0</v>
      </c>
      <c r="AP16" s="46"/>
      <c r="AQ16" s="5"/>
      <c r="AR16" s="25"/>
      <c r="AS16" s="25"/>
      <c r="AT16" s="25"/>
      <c r="AU16" s="25"/>
      <c r="AV16" s="25"/>
      <c r="AW16" s="229"/>
      <c r="AX16" s="241"/>
      <c r="AY16" s="237"/>
      <c r="AZ16" s="25"/>
      <c r="BA16" s="229"/>
      <c r="BB16" s="229"/>
      <c r="BC16" s="6"/>
      <c r="BD16" s="149"/>
      <c r="BE16" s="257">
        <f t="shared" si="1"/>
        <v>0</v>
      </c>
      <c r="BF16" s="149"/>
      <c r="BG16" s="5"/>
      <c r="BH16" s="25"/>
      <c r="BI16" s="25"/>
      <c r="BJ16" s="25"/>
      <c r="BK16" s="25"/>
      <c r="BL16" s="241"/>
      <c r="BM16" s="237"/>
      <c r="BN16" s="25"/>
      <c r="BO16" s="25"/>
      <c r="BP16" s="6"/>
      <c r="BQ16" s="149"/>
      <c r="BR16" s="257">
        <f t="shared" si="2"/>
        <v>0</v>
      </c>
      <c r="BS16" s="149"/>
      <c r="BT16" s="46"/>
      <c r="BU16" s="258">
        <f t="shared" si="13"/>
        <v>0</v>
      </c>
      <c r="BV16" s="153"/>
      <c r="BW16" s="54"/>
      <c r="BX16" s="151"/>
      <c r="BY16" s="54"/>
      <c r="BZ16" s="255">
        <f t="shared" si="3"/>
        <v>0</v>
      </c>
      <c r="CA16" s="120"/>
      <c r="CB16" s="178" t="str">
        <f t="shared" si="14"/>
        <v/>
      </c>
      <c r="CC16" s="55"/>
      <c r="CD16" s="178" t="str">
        <f t="shared" si="15"/>
        <v/>
      </c>
      <c r="CE16" s="55"/>
      <c r="CF16" s="123" t="str">
        <f t="shared" si="16"/>
        <v/>
      </c>
      <c r="CG16" s="186"/>
      <c r="CI16" s="166"/>
      <c r="CJ16" s="200">
        <v>-6</v>
      </c>
      <c r="CK16" s="200">
        <f t="shared" si="4"/>
        <v>0</v>
      </c>
      <c r="CL16" s="201" t="s">
        <v>33</v>
      </c>
      <c r="CM16" s="200">
        <v>72</v>
      </c>
      <c r="CN16" s="200">
        <v>8</v>
      </c>
      <c r="CO16" s="200">
        <v>3</v>
      </c>
      <c r="CQ16" s="252" t="s">
        <v>50</v>
      </c>
      <c r="CR16" s="252">
        <v>7</v>
      </c>
      <c r="CS16" s="252" t="s">
        <v>48</v>
      </c>
      <c r="CT16" s="253">
        <f t="shared" si="5"/>
        <v>0</v>
      </c>
      <c r="CU16" s="253">
        <f t="shared" si="6"/>
        <v>0</v>
      </c>
      <c r="CV16" s="253">
        <f t="shared" si="17"/>
        <v>0</v>
      </c>
      <c r="CW16" s="253">
        <f t="shared" si="18"/>
        <v>0</v>
      </c>
      <c r="CX16" s="253"/>
      <c r="CY16" s="253">
        <f t="shared" si="7"/>
        <v>0</v>
      </c>
      <c r="CZ16" s="253">
        <f t="shared" si="8"/>
        <v>0</v>
      </c>
      <c r="DA16" s="253">
        <f t="shared" si="9"/>
        <v>0</v>
      </c>
      <c r="DB16" s="253">
        <f t="shared" si="10"/>
        <v>0</v>
      </c>
      <c r="DC16" s="165">
        <f t="shared" si="19"/>
        <v>0</v>
      </c>
      <c r="DD16" s="165">
        <f t="shared" si="20"/>
        <v>0</v>
      </c>
      <c r="DE16" s="165">
        <f t="shared" si="21"/>
        <v>0</v>
      </c>
      <c r="DF16" s="165">
        <f t="shared" si="22"/>
        <v>0</v>
      </c>
      <c r="DG16" s="253">
        <f t="shared" si="11"/>
        <v>0</v>
      </c>
      <c r="DH16" s="253">
        <f t="shared" si="12"/>
        <v>0</v>
      </c>
    </row>
    <row r="17" spans="1:112" s="165" customFormat="1" ht="11.1" customHeight="1" x14ac:dyDescent="0.2">
      <c r="A17" s="19"/>
      <c r="B17" s="7"/>
      <c r="C17" s="70"/>
      <c r="D17" s="51"/>
      <c r="E17" s="20">
        <v>11</v>
      </c>
      <c r="F17" s="54"/>
      <c r="G17" s="195"/>
      <c r="H17" s="196"/>
      <c r="I17" s="196"/>
      <c r="J17" s="196"/>
      <c r="K17" s="196"/>
      <c r="L17" s="196"/>
      <c r="M17" s="196"/>
      <c r="N17" s="196"/>
      <c r="O17" s="196"/>
      <c r="P17" s="196"/>
      <c r="Q17" s="196"/>
      <c r="R17" s="196"/>
      <c r="S17" s="196"/>
      <c r="T17" s="196"/>
      <c r="U17" s="196"/>
      <c r="V17" s="196"/>
      <c r="W17" s="196"/>
      <c r="X17" s="196"/>
      <c r="Y17" s="196"/>
      <c r="Z17" s="197"/>
      <c r="AA17" s="101"/>
      <c r="AB17" s="199">
        <f t="array" ref="AB17">SUM(LARGE(CY17:DH17,ROW($1:$8)))</f>
        <v>0</v>
      </c>
      <c r="AC17" s="54"/>
      <c r="AD17" s="195"/>
      <c r="AE17" s="196"/>
      <c r="AF17" s="196"/>
      <c r="AG17" s="196"/>
      <c r="AH17" s="196"/>
      <c r="AI17" s="196"/>
      <c r="AJ17" s="196"/>
      <c r="AK17" s="196"/>
      <c r="AL17" s="230"/>
      <c r="AM17" s="197"/>
      <c r="AN17" s="46"/>
      <c r="AO17" s="199">
        <f t="shared" si="0"/>
        <v>0</v>
      </c>
      <c r="AP17" s="46"/>
      <c r="AQ17" s="195"/>
      <c r="AR17" s="196"/>
      <c r="AS17" s="196"/>
      <c r="AT17" s="196"/>
      <c r="AU17" s="196"/>
      <c r="AV17" s="196"/>
      <c r="AW17" s="230"/>
      <c r="AX17" s="242"/>
      <c r="AY17" s="238"/>
      <c r="AZ17" s="196"/>
      <c r="BA17" s="230"/>
      <c r="BB17" s="230"/>
      <c r="BC17" s="197"/>
      <c r="BD17" s="149"/>
      <c r="BE17" s="257">
        <f t="shared" si="1"/>
        <v>0</v>
      </c>
      <c r="BF17" s="149"/>
      <c r="BG17" s="195"/>
      <c r="BH17" s="196"/>
      <c r="BI17" s="196"/>
      <c r="BJ17" s="196"/>
      <c r="BK17" s="196"/>
      <c r="BL17" s="242"/>
      <c r="BM17" s="238"/>
      <c r="BN17" s="196"/>
      <c r="BO17" s="196"/>
      <c r="BP17" s="197"/>
      <c r="BQ17" s="149"/>
      <c r="BR17" s="257">
        <f t="shared" si="2"/>
        <v>0</v>
      </c>
      <c r="BS17" s="149"/>
      <c r="BT17" s="46"/>
      <c r="BU17" s="258">
        <f t="shared" si="13"/>
        <v>0</v>
      </c>
      <c r="BV17" s="153"/>
      <c r="BW17" s="54"/>
      <c r="BX17" s="151"/>
      <c r="BY17" s="54"/>
      <c r="BZ17" s="255">
        <f t="shared" si="3"/>
        <v>0</v>
      </c>
      <c r="CA17" s="120"/>
      <c r="CB17" s="178" t="str">
        <f t="shared" si="14"/>
        <v/>
      </c>
      <c r="CC17" s="55"/>
      <c r="CD17" s="178" t="str">
        <f t="shared" si="15"/>
        <v/>
      </c>
      <c r="CE17" s="55"/>
      <c r="CF17" s="123" t="str">
        <f t="shared" si="16"/>
        <v/>
      </c>
      <c r="CG17" s="186"/>
      <c r="CI17" s="166"/>
      <c r="CJ17" s="200">
        <v>-5</v>
      </c>
      <c r="CK17" s="200">
        <f t="shared" si="4"/>
        <v>0</v>
      </c>
      <c r="CL17" s="201" t="s">
        <v>33</v>
      </c>
      <c r="CM17" s="200">
        <v>78</v>
      </c>
      <c r="CN17" s="200">
        <v>9</v>
      </c>
      <c r="CO17" s="200" t="s">
        <v>47</v>
      </c>
      <c r="CQ17" s="252" t="s">
        <v>51</v>
      </c>
      <c r="CR17" s="252">
        <v>6</v>
      </c>
      <c r="CS17" s="252" t="s">
        <v>45</v>
      </c>
      <c r="CT17" s="253">
        <f t="shared" si="5"/>
        <v>0</v>
      </c>
      <c r="CU17" s="253">
        <f t="shared" si="6"/>
        <v>0</v>
      </c>
      <c r="CV17" s="253">
        <f t="shared" si="17"/>
        <v>0</v>
      </c>
      <c r="CW17" s="253">
        <f t="shared" si="18"/>
        <v>0</v>
      </c>
      <c r="CX17" s="253"/>
      <c r="CY17" s="253">
        <f t="shared" si="7"/>
        <v>0</v>
      </c>
      <c r="CZ17" s="253">
        <f t="shared" si="8"/>
        <v>0</v>
      </c>
      <c r="DA17" s="253">
        <f t="shared" si="9"/>
        <v>0</v>
      </c>
      <c r="DB17" s="253">
        <f t="shared" si="10"/>
        <v>0</v>
      </c>
      <c r="DC17" s="165">
        <f t="shared" si="19"/>
        <v>0</v>
      </c>
      <c r="DD17" s="165">
        <f t="shared" si="20"/>
        <v>0</v>
      </c>
      <c r="DE17" s="165">
        <f t="shared" si="21"/>
        <v>0</v>
      </c>
      <c r="DF17" s="165">
        <f t="shared" si="22"/>
        <v>0</v>
      </c>
      <c r="DG17" s="253">
        <f t="shared" si="11"/>
        <v>0</v>
      </c>
      <c r="DH17" s="253">
        <f t="shared" si="12"/>
        <v>0</v>
      </c>
    </row>
    <row r="18" spans="1:112" s="165" customFormat="1" ht="11.1" customHeight="1" x14ac:dyDescent="0.2">
      <c r="A18" s="19"/>
      <c r="B18" s="8"/>
      <c r="C18" s="70"/>
      <c r="D18" s="51"/>
      <c r="E18" s="21">
        <v>12</v>
      </c>
      <c r="F18" s="54"/>
      <c r="G18" s="3"/>
      <c r="H18" s="24"/>
      <c r="I18" s="24"/>
      <c r="J18" s="24"/>
      <c r="K18" s="24"/>
      <c r="L18" s="24"/>
      <c r="M18" s="24"/>
      <c r="N18" s="24"/>
      <c r="O18" s="24"/>
      <c r="P18" s="24"/>
      <c r="Q18" s="24"/>
      <c r="R18" s="24"/>
      <c r="S18" s="24"/>
      <c r="T18" s="24"/>
      <c r="U18" s="24"/>
      <c r="V18" s="24"/>
      <c r="W18" s="24"/>
      <c r="X18" s="24"/>
      <c r="Y18" s="24"/>
      <c r="Z18" s="4"/>
      <c r="AA18" s="101"/>
      <c r="AB18" s="199">
        <f t="array" ref="AB18">SUM(LARGE(CY18:DH18,ROW($1:$8)))</f>
        <v>0</v>
      </c>
      <c r="AC18" s="54"/>
      <c r="AD18" s="3"/>
      <c r="AE18" s="24"/>
      <c r="AF18" s="24"/>
      <c r="AG18" s="24"/>
      <c r="AH18" s="24"/>
      <c r="AI18" s="24"/>
      <c r="AJ18" s="24"/>
      <c r="AK18" s="24"/>
      <c r="AL18" s="228"/>
      <c r="AM18" s="4"/>
      <c r="AN18" s="46"/>
      <c r="AO18" s="199">
        <f t="shared" si="0"/>
        <v>0</v>
      </c>
      <c r="AP18" s="46"/>
      <c r="AQ18" s="3"/>
      <c r="AR18" s="24"/>
      <c r="AS18" s="24"/>
      <c r="AT18" s="24"/>
      <c r="AU18" s="24"/>
      <c r="AV18" s="24"/>
      <c r="AW18" s="228"/>
      <c r="AX18" s="240"/>
      <c r="AY18" s="236"/>
      <c r="AZ18" s="24"/>
      <c r="BA18" s="228"/>
      <c r="BB18" s="228"/>
      <c r="BC18" s="4"/>
      <c r="BD18" s="149"/>
      <c r="BE18" s="257">
        <f t="shared" si="1"/>
        <v>0</v>
      </c>
      <c r="BF18" s="149"/>
      <c r="BG18" s="3"/>
      <c r="BH18" s="24"/>
      <c r="BI18" s="24"/>
      <c r="BJ18" s="24"/>
      <c r="BK18" s="24"/>
      <c r="BL18" s="240"/>
      <c r="BM18" s="236"/>
      <c r="BN18" s="24"/>
      <c r="BO18" s="24"/>
      <c r="BP18" s="4"/>
      <c r="BQ18" s="149"/>
      <c r="BR18" s="257">
        <f t="shared" si="2"/>
        <v>0</v>
      </c>
      <c r="BS18" s="149"/>
      <c r="BT18" s="46"/>
      <c r="BU18" s="258">
        <f t="shared" si="13"/>
        <v>0</v>
      </c>
      <c r="BV18" s="153"/>
      <c r="BW18" s="54"/>
      <c r="BX18" s="151"/>
      <c r="BY18" s="54"/>
      <c r="BZ18" s="255">
        <f t="shared" si="3"/>
        <v>0</v>
      </c>
      <c r="CA18" s="120"/>
      <c r="CB18" s="178" t="str">
        <f t="shared" si="14"/>
        <v/>
      </c>
      <c r="CC18" s="55"/>
      <c r="CD18" s="178" t="str">
        <f t="shared" si="15"/>
        <v/>
      </c>
      <c r="CE18" s="55"/>
      <c r="CF18" s="123" t="str">
        <f t="shared" si="16"/>
        <v/>
      </c>
      <c r="CG18" s="186"/>
      <c r="CI18" s="166"/>
      <c r="CJ18" s="200">
        <v>-4</v>
      </c>
      <c r="CK18" s="200">
        <f t="shared" si="4"/>
        <v>0</v>
      </c>
      <c r="CL18" s="201" t="s">
        <v>33</v>
      </c>
      <c r="CM18" s="200">
        <v>84</v>
      </c>
      <c r="CN18" s="200">
        <v>10</v>
      </c>
      <c r="CO18" s="200" t="s">
        <v>44</v>
      </c>
      <c r="CQ18" s="252" t="s">
        <v>52</v>
      </c>
      <c r="CR18" s="252">
        <v>5</v>
      </c>
      <c r="CS18" s="252">
        <v>4</v>
      </c>
      <c r="CT18" s="253">
        <f t="shared" si="5"/>
        <v>0</v>
      </c>
      <c r="CU18" s="253">
        <f t="shared" si="6"/>
        <v>0</v>
      </c>
      <c r="CV18" s="253">
        <f t="shared" si="17"/>
        <v>0</v>
      </c>
      <c r="CW18" s="253">
        <f t="shared" si="18"/>
        <v>0</v>
      </c>
      <c r="CX18" s="253"/>
      <c r="CY18" s="253">
        <f t="shared" si="7"/>
        <v>0</v>
      </c>
      <c r="CZ18" s="253">
        <f t="shared" si="8"/>
        <v>0</v>
      </c>
      <c r="DA18" s="253">
        <f t="shared" si="9"/>
        <v>0</v>
      </c>
      <c r="DB18" s="253">
        <f t="shared" si="10"/>
        <v>0</v>
      </c>
      <c r="DC18" s="165">
        <f t="shared" si="19"/>
        <v>0</v>
      </c>
      <c r="DD18" s="165">
        <f t="shared" si="20"/>
        <v>0</v>
      </c>
      <c r="DE18" s="165">
        <f t="shared" si="21"/>
        <v>0</v>
      </c>
      <c r="DF18" s="165">
        <f t="shared" si="22"/>
        <v>0</v>
      </c>
      <c r="DG18" s="253">
        <f t="shared" si="11"/>
        <v>0</v>
      </c>
      <c r="DH18" s="253">
        <f t="shared" si="12"/>
        <v>0</v>
      </c>
    </row>
    <row r="19" spans="1:112" s="165" customFormat="1" ht="11.1" customHeight="1" x14ac:dyDescent="0.2">
      <c r="A19" s="19"/>
      <c r="B19" s="8"/>
      <c r="C19" s="70"/>
      <c r="D19" s="51"/>
      <c r="E19" s="21">
        <v>13</v>
      </c>
      <c r="F19" s="54"/>
      <c r="G19" s="3"/>
      <c r="H19" s="24"/>
      <c r="I19" s="24"/>
      <c r="J19" s="24"/>
      <c r="K19" s="24"/>
      <c r="L19" s="24"/>
      <c r="M19" s="24"/>
      <c r="N19" s="24"/>
      <c r="O19" s="24"/>
      <c r="P19" s="24"/>
      <c r="Q19" s="24"/>
      <c r="R19" s="24"/>
      <c r="S19" s="24"/>
      <c r="T19" s="24"/>
      <c r="U19" s="24"/>
      <c r="V19" s="24"/>
      <c r="W19" s="24"/>
      <c r="X19" s="24"/>
      <c r="Y19" s="24"/>
      <c r="Z19" s="4"/>
      <c r="AA19" s="101"/>
      <c r="AB19" s="199">
        <f t="array" ref="AB19">SUM(LARGE(CY19:DH19,ROW($1:$8)))</f>
        <v>0</v>
      </c>
      <c r="AC19" s="54"/>
      <c r="AD19" s="3"/>
      <c r="AE19" s="24"/>
      <c r="AF19" s="24"/>
      <c r="AG19" s="24"/>
      <c r="AH19" s="24"/>
      <c r="AI19" s="24"/>
      <c r="AJ19" s="24"/>
      <c r="AK19" s="24"/>
      <c r="AL19" s="228"/>
      <c r="AM19" s="4"/>
      <c r="AN19" s="46"/>
      <c r="AO19" s="199">
        <f t="shared" si="0"/>
        <v>0</v>
      </c>
      <c r="AP19" s="46"/>
      <c r="AQ19" s="3"/>
      <c r="AR19" s="24"/>
      <c r="AS19" s="24"/>
      <c r="AT19" s="24"/>
      <c r="AU19" s="24"/>
      <c r="AV19" s="24"/>
      <c r="AW19" s="228"/>
      <c r="AX19" s="240"/>
      <c r="AY19" s="236"/>
      <c r="AZ19" s="24"/>
      <c r="BA19" s="228"/>
      <c r="BB19" s="228"/>
      <c r="BC19" s="4"/>
      <c r="BD19" s="149"/>
      <c r="BE19" s="257">
        <f t="shared" si="1"/>
        <v>0</v>
      </c>
      <c r="BF19" s="149"/>
      <c r="BG19" s="3"/>
      <c r="BH19" s="24"/>
      <c r="BI19" s="24"/>
      <c r="BJ19" s="24"/>
      <c r="BK19" s="24"/>
      <c r="BL19" s="240"/>
      <c r="BM19" s="236"/>
      <c r="BN19" s="24"/>
      <c r="BO19" s="24"/>
      <c r="BP19" s="4"/>
      <c r="BQ19" s="149"/>
      <c r="BR19" s="257">
        <f t="shared" si="2"/>
        <v>0</v>
      </c>
      <c r="BS19" s="149"/>
      <c r="BT19" s="46"/>
      <c r="BU19" s="258">
        <f t="shared" si="13"/>
        <v>0</v>
      </c>
      <c r="BV19" s="153"/>
      <c r="BW19" s="54"/>
      <c r="BX19" s="151"/>
      <c r="BY19" s="54"/>
      <c r="BZ19" s="255">
        <f t="shared" si="3"/>
        <v>0</v>
      </c>
      <c r="CA19" s="120"/>
      <c r="CB19" s="178" t="str">
        <f t="shared" si="14"/>
        <v/>
      </c>
      <c r="CC19" s="55"/>
      <c r="CD19" s="178" t="str">
        <f t="shared" si="15"/>
        <v/>
      </c>
      <c r="CE19" s="55"/>
      <c r="CF19" s="123" t="str">
        <f t="shared" si="16"/>
        <v/>
      </c>
      <c r="CG19" s="186"/>
      <c r="CI19" s="166"/>
      <c r="CJ19" s="200">
        <v>-3</v>
      </c>
      <c r="CK19" s="200">
        <f t="shared" si="4"/>
        <v>0</v>
      </c>
      <c r="CL19" s="201" t="s">
        <v>33</v>
      </c>
      <c r="CM19" s="200">
        <v>90</v>
      </c>
      <c r="CN19" s="200">
        <v>11</v>
      </c>
      <c r="CO19" s="200">
        <v>2</v>
      </c>
      <c r="CQ19" s="252" t="s">
        <v>53</v>
      </c>
      <c r="CR19" s="252">
        <v>4</v>
      </c>
      <c r="CS19" s="252" t="s">
        <v>41</v>
      </c>
      <c r="CT19" s="253">
        <f t="shared" si="5"/>
        <v>0</v>
      </c>
      <c r="CU19" s="253">
        <f t="shared" si="6"/>
        <v>0</v>
      </c>
      <c r="CV19" s="253">
        <f t="shared" si="17"/>
        <v>0</v>
      </c>
      <c r="CW19" s="253">
        <f t="shared" si="18"/>
        <v>0</v>
      </c>
      <c r="CX19" s="253"/>
      <c r="CY19" s="253">
        <f t="shared" si="7"/>
        <v>0</v>
      </c>
      <c r="CZ19" s="253">
        <f t="shared" si="8"/>
        <v>0</v>
      </c>
      <c r="DA19" s="253">
        <f t="shared" si="9"/>
        <v>0</v>
      </c>
      <c r="DB19" s="253">
        <f t="shared" si="10"/>
        <v>0</v>
      </c>
      <c r="DC19" s="165">
        <f t="shared" si="19"/>
        <v>0</v>
      </c>
      <c r="DD19" s="165">
        <f t="shared" si="20"/>
        <v>0</v>
      </c>
      <c r="DE19" s="165">
        <f t="shared" si="21"/>
        <v>0</v>
      </c>
      <c r="DF19" s="165">
        <f t="shared" si="22"/>
        <v>0</v>
      </c>
      <c r="DG19" s="253">
        <f t="shared" si="11"/>
        <v>0</v>
      </c>
      <c r="DH19" s="253">
        <f t="shared" si="12"/>
        <v>0</v>
      </c>
    </row>
    <row r="20" spans="1:112" s="165" customFormat="1" ht="11.1" customHeight="1" x14ac:dyDescent="0.2">
      <c r="A20" s="19"/>
      <c r="B20" s="8"/>
      <c r="C20" s="70"/>
      <c r="D20" s="51"/>
      <c r="E20" s="21">
        <v>14</v>
      </c>
      <c r="F20" s="54"/>
      <c r="G20" s="3"/>
      <c r="H20" s="24"/>
      <c r="I20" s="24"/>
      <c r="J20" s="24"/>
      <c r="K20" s="24"/>
      <c r="L20" s="24"/>
      <c r="M20" s="24"/>
      <c r="N20" s="24"/>
      <c r="O20" s="24"/>
      <c r="P20" s="24"/>
      <c r="Q20" s="24"/>
      <c r="R20" s="24"/>
      <c r="S20" s="24"/>
      <c r="T20" s="24"/>
      <c r="U20" s="24"/>
      <c r="V20" s="24"/>
      <c r="W20" s="24"/>
      <c r="X20" s="24"/>
      <c r="Y20" s="24"/>
      <c r="Z20" s="4"/>
      <c r="AA20" s="101"/>
      <c r="AB20" s="199">
        <f t="array" ref="AB20">SUM(LARGE(CY20:DH20,ROW($1:$8)))</f>
        <v>0</v>
      </c>
      <c r="AC20" s="54"/>
      <c r="AD20" s="3"/>
      <c r="AE20" s="24"/>
      <c r="AF20" s="24"/>
      <c r="AG20" s="24"/>
      <c r="AH20" s="24"/>
      <c r="AI20" s="24"/>
      <c r="AJ20" s="24"/>
      <c r="AK20" s="24"/>
      <c r="AL20" s="228"/>
      <c r="AM20" s="4"/>
      <c r="AN20" s="46"/>
      <c r="AO20" s="199">
        <f t="shared" si="0"/>
        <v>0</v>
      </c>
      <c r="AP20" s="46"/>
      <c r="AQ20" s="3"/>
      <c r="AR20" s="24"/>
      <c r="AS20" s="24"/>
      <c r="AT20" s="24"/>
      <c r="AU20" s="24"/>
      <c r="AV20" s="24"/>
      <c r="AW20" s="228"/>
      <c r="AX20" s="240"/>
      <c r="AY20" s="236"/>
      <c r="AZ20" s="24"/>
      <c r="BA20" s="228"/>
      <c r="BB20" s="228"/>
      <c r="BC20" s="4"/>
      <c r="BD20" s="149"/>
      <c r="BE20" s="257">
        <f t="shared" si="1"/>
        <v>0</v>
      </c>
      <c r="BF20" s="149"/>
      <c r="BG20" s="3"/>
      <c r="BH20" s="24"/>
      <c r="BI20" s="24"/>
      <c r="BJ20" s="24"/>
      <c r="BK20" s="24"/>
      <c r="BL20" s="240"/>
      <c r="BM20" s="236"/>
      <c r="BN20" s="24"/>
      <c r="BO20" s="24"/>
      <c r="BP20" s="4"/>
      <c r="BQ20" s="149"/>
      <c r="BR20" s="257">
        <f t="shared" si="2"/>
        <v>0</v>
      </c>
      <c r="BS20" s="149"/>
      <c r="BT20" s="46"/>
      <c r="BU20" s="258">
        <f t="shared" si="13"/>
        <v>0</v>
      </c>
      <c r="BV20" s="153"/>
      <c r="BW20" s="54"/>
      <c r="BX20" s="151"/>
      <c r="BY20" s="54"/>
      <c r="BZ20" s="255">
        <f t="shared" si="3"/>
        <v>0</v>
      </c>
      <c r="CA20" s="120"/>
      <c r="CB20" s="178" t="str">
        <f t="shared" si="14"/>
        <v/>
      </c>
      <c r="CC20" s="55"/>
      <c r="CD20" s="178" t="str">
        <f t="shared" si="15"/>
        <v/>
      </c>
      <c r="CE20" s="55"/>
      <c r="CF20" s="123" t="str">
        <f t="shared" si="16"/>
        <v/>
      </c>
      <c r="CG20" s="186"/>
      <c r="CI20" s="166"/>
      <c r="CJ20" s="200">
        <v>-2</v>
      </c>
      <c r="CK20" s="200">
        <f t="shared" si="4"/>
        <v>0</v>
      </c>
      <c r="CL20" s="201" t="s">
        <v>33</v>
      </c>
      <c r="CM20" s="200">
        <v>96</v>
      </c>
      <c r="CN20" s="200">
        <v>12</v>
      </c>
      <c r="CO20" s="200" t="s">
        <v>40</v>
      </c>
      <c r="CQ20" s="252" t="s">
        <v>54</v>
      </c>
      <c r="CR20" s="252">
        <v>3</v>
      </c>
      <c r="CS20" s="252" t="s">
        <v>39</v>
      </c>
      <c r="CT20" s="253">
        <f t="shared" si="5"/>
        <v>0</v>
      </c>
      <c r="CU20" s="253">
        <f t="shared" si="6"/>
        <v>0</v>
      </c>
      <c r="CV20" s="253">
        <f t="shared" si="17"/>
        <v>0</v>
      </c>
      <c r="CW20" s="253">
        <f t="shared" si="18"/>
        <v>0</v>
      </c>
      <c r="CX20" s="253"/>
      <c r="CY20" s="253">
        <f t="shared" si="7"/>
        <v>0</v>
      </c>
      <c r="CZ20" s="253">
        <f t="shared" si="8"/>
        <v>0</v>
      </c>
      <c r="DA20" s="253">
        <f t="shared" si="9"/>
        <v>0</v>
      </c>
      <c r="DB20" s="253">
        <f t="shared" si="10"/>
        <v>0</v>
      </c>
      <c r="DC20" s="165">
        <f t="shared" si="19"/>
        <v>0</v>
      </c>
      <c r="DD20" s="165">
        <f t="shared" si="20"/>
        <v>0</v>
      </c>
      <c r="DE20" s="165">
        <f t="shared" si="21"/>
        <v>0</v>
      </c>
      <c r="DF20" s="165">
        <f t="shared" si="22"/>
        <v>0</v>
      </c>
      <c r="DG20" s="253">
        <f t="shared" si="11"/>
        <v>0</v>
      </c>
      <c r="DH20" s="253">
        <f t="shared" si="12"/>
        <v>0</v>
      </c>
    </row>
    <row r="21" spans="1:112" s="165" customFormat="1" ht="11.1" customHeight="1" x14ac:dyDescent="0.2">
      <c r="A21" s="19"/>
      <c r="B21" s="9"/>
      <c r="C21" s="70"/>
      <c r="D21" s="51"/>
      <c r="E21" s="22">
        <v>15</v>
      </c>
      <c r="F21" s="54"/>
      <c r="G21" s="5"/>
      <c r="H21" s="25"/>
      <c r="I21" s="25"/>
      <c r="J21" s="25"/>
      <c r="K21" s="25"/>
      <c r="L21" s="25"/>
      <c r="M21" s="25"/>
      <c r="N21" s="25"/>
      <c r="O21" s="25"/>
      <c r="P21" s="25"/>
      <c r="Q21" s="25"/>
      <c r="R21" s="25"/>
      <c r="S21" s="25"/>
      <c r="T21" s="25"/>
      <c r="U21" s="25"/>
      <c r="V21" s="25"/>
      <c r="W21" s="25"/>
      <c r="X21" s="25"/>
      <c r="Y21" s="25"/>
      <c r="Z21" s="6"/>
      <c r="AA21" s="101"/>
      <c r="AB21" s="199">
        <f t="array" ref="AB21">SUM(LARGE(CY21:DH21,ROW($1:$8)))</f>
        <v>0</v>
      </c>
      <c r="AC21" s="54"/>
      <c r="AD21" s="5"/>
      <c r="AE21" s="25"/>
      <c r="AF21" s="25"/>
      <c r="AG21" s="25"/>
      <c r="AH21" s="25"/>
      <c r="AI21" s="25"/>
      <c r="AJ21" s="25"/>
      <c r="AK21" s="25"/>
      <c r="AL21" s="229"/>
      <c r="AM21" s="6"/>
      <c r="AN21" s="46"/>
      <c r="AO21" s="199">
        <f t="shared" si="0"/>
        <v>0</v>
      </c>
      <c r="AP21" s="46"/>
      <c r="AQ21" s="5"/>
      <c r="AR21" s="25"/>
      <c r="AS21" s="25"/>
      <c r="AT21" s="25"/>
      <c r="AU21" s="25"/>
      <c r="AV21" s="25"/>
      <c r="AW21" s="229"/>
      <c r="AX21" s="241"/>
      <c r="AY21" s="237"/>
      <c r="AZ21" s="25"/>
      <c r="BA21" s="229"/>
      <c r="BB21" s="229"/>
      <c r="BC21" s="6"/>
      <c r="BD21" s="149"/>
      <c r="BE21" s="257">
        <f t="shared" si="1"/>
        <v>0</v>
      </c>
      <c r="BF21" s="149"/>
      <c r="BG21" s="5"/>
      <c r="BH21" s="25"/>
      <c r="BI21" s="25"/>
      <c r="BJ21" s="25"/>
      <c r="BK21" s="25"/>
      <c r="BL21" s="241"/>
      <c r="BM21" s="237"/>
      <c r="BN21" s="25"/>
      <c r="BO21" s="25"/>
      <c r="BP21" s="6"/>
      <c r="BQ21" s="149"/>
      <c r="BR21" s="257">
        <f t="shared" si="2"/>
        <v>0</v>
      </c>
      <c r="BS21" s="149"/>
      <c r="BT21" s="46"/>
      <c r="BU21" s="258">
        <f t="shared" si="13"/>
        <v>0</v>
      </c>
      <c r="BV21" s="153"/>
      <c r="BW21" s="54"/>
      <c r="BX21" s="151"/>
      <c r="BY21" s="54"/>
      <c r="BZ21" s="255">
        <f t="shared" si="3"/>
        <v>0</v>
      </c>
      <c r="CA21" s="120"/>
      <c r="CB21" s="178" t="str">
        <f t="shared" si="14"/>
        <v/>
      </c>
      <c r="CC21" s="55"/>
      <c r="CD21" s="178" t="str">
        <f t="shared" si="15"/>
        <v/>
      </c>
      <c r="CE21" s="55"/>
      <c r="CF21" s="123" t="str">
        <f t="shared" si="16"/>
        <v/>
      </c>
      <c r="CG21" s="186"/>
      <c r="CI21" s="166"/>
      <c r="CJ21" s="200">
        <v>-1</v>
      </c>
      <c r="CK21" s="200">
        <f t="shared" si="4"/>
        <v>0</v>
      </c>
      <c r="CL21" s="201" t="s">
        <v>33</v>
      </c>
      <c r="CM21" s="200">
        <v>102</v>
      </c>
      <c r="CN21" s="200">
        <v>13</v>
      </c>
      <c r="CO21" s="200" t="s">
        <v>38</v>
      </c>
      <c r="CQ21" s="252" t="s">
        <v>55</v>
      </c>
      <c r="CR21" s="252">
        <v>2</v>
      </c>
      <c r="CS21" s="252">
        <v>5</v>
      </c>
      <c r="CT21" s="253">
        <f t="shared" si="5"/>
        <v>0</v>
      </c>
      <c r="CU21" s="253">
        <f t="shared" si="6"/>
        <v>0</v>
      </c>
      <c r="CV21" s="253">
        <f t="shared" si="17"/>
        <v>0</v>
      </c>
      <c r="CW21" s="253">
        <f t="shared" si="18"/>
        <v>0</v>
      </c>
      <c r="CX21" s="253"/>
      <c r="CY21" s="253">
        <f t="shared" si="7"/>
        <v>0</v>
      </c>
      <c r="CZ21" s="253">
        <f t="shared" si="8"/>
        <v>0</v>
      </c>
      <c r="DA21" s="253">
        <f t="shared" si="9"/>
        <v>0</v>
      </c>
      <c r="DB21" s="253">
        <f t="shared" si="10"/>
        <v>0</v>
      </c>
      <c r="DC21" s="165">
        <f t="shared" si="19"/>
        <v>0</v>
      </c>
      <c r="DD21" s="165">
        <f t="shared" si="20"/>
        <v>0</v>
      </c>
      <c r="DE21" s="165">
        <f t="shared" si="21"/>
        <v>0</v>
      </c>
      <c r="DF21" s="165">
        <f t="shared" si="22"/>
        <v>0</v>
      </c>
      <c r="DG21" s="253">
        <f t="shared" si="11"/>
        <v>0</v>
      </c>
      <c r="DH21" s="253">
        <f t="shared" si="12"/>
        <v>0</v>
      </c>
    </row>
    <row r="22" spans="1:112" s="165" customFormat="1" ht="11.1" customHeight="1" x14ac:dyDescent="0.2">
      <c r="A22" s="19"/>
      <c r="B22" s="7"/>
      <c r="C22" s="70"/>
      <c r="D22" s="51"/>
      <c r="E22" s="20">
        <v>16</v>
      </c>
      <c r="F22" s="54"/>
      <c r="G22" s="195"/>
      <c r="H22" s="196"/>
      <c r="I22" s="196"/>
      <c r="J22" s="196"/>
      <c r="K22" s="196"/>
      <c r="L22" s="196"/>
      <c r="M22" s="196"/>
      <c r="N22" s="196"/>
      <c r="O22" s="196"/>
      <c r="P22" s="196"/>
      <c r="Q22" s="196"/>
      <c r="R22" s="196"/>
      <c r="S22" s="196"/>
      <c r="T22" s="196"/>
      <c r="U22" s="196"/>
      <c r="V22" s="196"/>
      <c r="W22" s="196"/>
      <c r="X22" s="196"/>
      <c r="Y22" s="196"/>
      <c r="Z22" s="197"/>
      <c r="AA22" s="101"/>
      <c r="AB22" s="199">
        <f t="array" ref="AB22">SUM(LARGE(CY22:DH22,ROW($1:$8)))</f>
        <v>0</v>
      </c>
      <c r="AC22" s="54"/>
      <c r="AD22" s="195"/>
      <c r="AE22" s="196"/>
      <c r="AF22" s="196"/>
      <c r="AG22" s="196"/>
      <c r="AH22" s="196"/>
      <c r="AI22" s="196"/>
      <c r="AJ22" s="196"/>
      <c r="AK22" s="196"/>
      <c r="AL22" s="230"/>
      <c r="AM22" s="197"/>
      <c r="AN22" s="46"/>
      <c r="AO22" s="199">
        <f t="shared" si="0"/>
        <v>0</v>
      </c>
      <c r="AP22" s="46"/>
      <c r="AQ22" s="195"/>
      <c r="AR22" s="196"/>
      <c r="AS22" s="196"/>
      <c r="AT22" s="196"/>
      <c r="AU22" s="196"/>
      <c r="AV22" s="196"/>
      <c r="AW22" s="230"/>
      <c r="AX22" s="242"/>
      <c r="AY22" s="238"/>
      <c r="AZ22" s="196"/>
      <c r="BA22" s="230"/>
      <c r="BB22" s="230"/>
      <c r="BC22" s="197"/>
      <c r="BD22" s="149"/>
      <c r="BE22" s="257">
        <f t="shared" si="1"/>
        <v>0</v>
      </c>
      <c r="BF22" s="149"/>
      <c r="BG22" s="195"/>
      <c r="BH22" s="196"/>
      <c r="BI22" s="196"/>
      <c r="BJ22" s="196"/>
      <c r="BK22" s="196"/>
      <c r="BL22" s="242"/>
      <c r="BM22" s="238"/>
      <c r="BN22" s="196"/>
      <c r="BO22" s="196"/>
      <c r="BP22" s="197"/>
      <c r="BQ22" s="149"/>
      <c r="BR22" s="257">
        <f t="shared" si="2"/>
        <v>0</v>
      </c>
      <c r="BS22" s="149"/>
      <c r="BT22" s="46"/>
      <c r="BU22" s="258">
        <f t="shared" si="13"/>
        <v>0</v>
      </c>
      <c r="BV22" s="153"/>
      <c r="BW22" s="54"/>
      <c r="BX22" s="151"/>
      <c r="BY22" s="54"/>
      <c r="BZ22" s="255">
        <f t="shared" si="3"/>
        <v>0</v>
      </c>
      <c r="CA22" s="120"/>
      <c r="CB22" s="178" t="str">
        <f t="shared" si="14"/>
        <v/>
      </c>
      <c r="CC22" s="55"/>
      <c r="CD22" s="178" t="str">
        <f t="shared" si="15"/>
        <v/>
      </c>
      <c r="CE22" s="55"/>
      <c r="CF22" s="123" t="str">
        <f t="shared" si="16"/>
        <v/>
      </c>
      <c r="CG22" s="186"/>
      <c r="CI22" s="166"/>
      <c r="CJ22" s="200">
        <v>0</v>
      </c>
      <c r="CK22" s="200">
        <f t="shared" si="4"/>
        <v>0</v>
      </c>
      <c r="CL22" s="201" t="s">
        <v>33</v>
      </c>
      <c r="CM22" s="200">
        <v>108</v>
      </c>
      <c r="CN22" s="200">
        <v>14</v>
      </c>
      <c r="CO22" s="200">
        <v>1</v>
      </c>
      <c r="CQ22" s="252" t="s">
        <v>56</v>
      </c>
      <c r="CR22" s="252">
        <v>1</v>
      </c>
      <c r="CS22" s="252" t="s">
        <v>35</v>
      </c>
      <c r="CT22" s="253">
        <f t="shared" si="5"/>
        <v>0</v>
      </c>
      <c r="CU22" s="253">
        <f t="shared" si="6"/>
        <v>0</v>
      </c>
      <c r="CV22" s="253">
        <f t="shared" si="17"/>
        <v>0</v>
      </c>
      <c r="CW22" s="253">
        <f t="shared" si="18"/>
        <v>0</v>
      </c>
      <c r="CX22" s="253"/>
      <c r="CY22" s="253">
        <f t="shared" si="7"/>
        <v>0</v>
      </c>
      <c r="CZ22" s="253">
        <f t="shared" si="8"/>
        <v>0</v>
      </c>
      <c r="DA22" s="253">
        <f t="shared" si="9"/>
        <v>0</v>
      </c>
      <c r="DB22" s="253">
        <f t="shared" si="10"/>
        <v>0</v>
      </c>
      <c r="DC22" s="165">
        <f t="shared" si="19"/>
        <v>0</v>
      </c>
      <c r="DD22" s="165">
        <f t="shared" si="20"/>
        <v>0</v>
      </c>
      <c r="DE22" s="165">
        <f t="shared" si="21"/>
        <v>0</v>
      </c>
      <c r="DF22" s="165">
        <f t="shared" si="22"/>
        <v>0</v>
      </c>
      <c r="DG22" s="253">
        <f t="shared" si="11"/>
        <v>0</v>
      </c>
      <c r="DH22" s="253">
        <f t="shared" si="12"/>
        <v>0</v>
      </c>
    </row>
    <row r="23" spans="1:112" s="165" customFormat="1" ht="11.1" customHeight="1" x14ac:dyDescent="0.2">
      <c r="A23" s="19"/>
      <c r="B23" s="8"/>
      <c r="C23" s="70"/>
      <c r="D23" s="51"/>
      <c r="E23" s="21">
        <v>17</v>
      </c>
      <c r="F23" s="54"/>
      <c r="G23" s="3"/>
      <c r="H23" s="24"/>
      <c r="I23" s="24"/>
      <c r="J23" s="24"/>
      <c r="K23" s="24"/>
      <c r="L23" s="24"/>
      <c r="M23" s="24"/>
      <c r="N23" s="24"/>
      <c r="O23" s="24"/>
      <c r="P23" s="24"/>
      <c r="Q23" s="24"/>
      <c r="R23" s="24"/>
      <c r="S23" s="24"/>
      <c r="T23" s="24"/>
      <c r="U23" s="24"/>
      <c r="V23" s="24"/>
      <c r="W23" s="24"/>
      <c r="X23" s="24"/>
      <c r="Y23" s="24"/>
      <c r="Z23" s="4"/>
      <c r="AA23" s="101"/>
      <c r="AB23" s="199">
        <f t="array" ref="AB23">SUM(LARGE(CY23:DH23,ROW($1:$8)))</f>
        <v>0</v>
      </c>
      <c r="AC23" s="54"/>
      <c r="AD23" s="3"/>
      <c r="AE23" s="24"/>
      <c r="AF23" s="24"/>
      <c r="AG23" s="24"/>
      <c r="AH23" s="24"/>
      <c r="AI23" s="24"/>
      <c r="AJ23" s="24"/>
      <c r="AK23" s="24"/>
      <c r="AL23" s="228"/>
      <c r="AM23" s="4"/>
      <c r="AN23" s="46"/>
      <c r="AO23" s="199">
        <f t="shared" si="0"/>
        <v>0</v>
      </c>
      <c r="AP23" s="46"/>
      <c r="AQ23" s="3"/>
      <c r="AR23" s="24"/>
      <c r="AS23" s="24"/>
      <c r="AT23" s="24"/>
      <c r="AU23" s="24"/>
      <c r="AV23" s="24"/>
      <c r="AW23" s="228"/>
      <c r="AX23" s="240"/>
      <c r="AY23" s="236"/>
      <c r="AZ23" s="24"/>
      <c r="BA23" s="228"/>
      <c r="BB23" s="228"/>
      <c r="BC23" s="4"/>
      <c r="BD23" s="149"/>
      <c r="BE23" s="257">
        <f t="shared" si="1"/>
        <v>0</v>
      </c>
      <c r="BF23" s="149"/>
      <c r="BG23" s="3"/>
      <c r="BH23" s="24"/>
      <c r="BI23" s="24"/>
      <c r="BJ23" s="24"/>
      <c r="BK23" s="24"/>
      <c r="BL23" s="240"/>
      <c r="BM23" s="236"/>
      <c r="BN23" s="24"/>
      <c r="BO23" s="24"/>
      <c r="BP23" s="4"/>
      <c r="BQ23" s="149"/>
      <c r="BR23" s="257">
        <f t="shared" si="2"/>
        <v>0</v>
      </c>
      <c r="BS23" s="149"/>
      <c r="BT23" s="46"/>
      <c r="BU23" s="258">
        <f t="shared" si="13"/>
        <v>0</v>
      </c>
      <c r="BV23" s="153"/>
      <c r="BW23" s="54"/>
      <c r="BX23" s="151"/>
      <c r="BY23" s="54"/>
      <c r="BZ23" s="255">
        <f t="shared" si="3"/>
        <v>0</v>
      </c>
      <c r="CA23" s="120"/>
      <c r="CB23" s="178" t="str">
        <f t="shared" si="14"/>
        <v/>
      </c>
      <c r="CC23" s="55"/>
      <c r="CD23" s="178" t="str">
        <f t="shared" si="15"/>
        <v/>
      </c>
      <c r="CE23" s="55"/>
      <c r="CF23" s="123" t="str">
        <f t="shared" si="16"/>
        <v/>
      </c>
      <c r="CG23" s="186"/>
      <c r="CI23" s="166"/>
      <c r="CJ23" s="200">
        <v>1</v>
      </c>
      <c r="CK23" s="200">
        <f t="shared" si="4"/>
        <v>0</v>
      </c>
      <c r="CL23" s="201" t="s">
        <v>33</v>
      </c>
      <c r="CM23" s="200">
        <v>114</v>
      </c>
      <c r="CN23" s="200">
        <v>15</v>
      </c>
      <c r="CO23" s="200" t="s">
        <v>57</v>
      </c>
      <c r="CQ23" s="252" t="s">
        <v>58</v>
      </c>
      <c r="CR23" s="252">
        <v>0</v>
      </c>
      <c r="CS23" s="252">
        <v>6</v>
      </c>
      <c r="CT23" s="253">
        <f t="shared" si="5"/>
        <v>0</v>
      </c>
      <c r="CU23" s="253">
        <f t="shared" si="6"/>
        <v>0</v>
      </c>
      <c r="CV23" s="253">
        <f t="shared" si="17"/>
        <v>0</v>
      </c>
      <c r="CW23" s="253">
        <f t="shared" si="18"/>
        <v>0</v>
      </c>
      <c r="CX23" s="253"/>
      <c r="CY23" s="253">
        <f t="shared" si="7"/>
        <v>0</v>
      </c>
      <c r="CZ23" s="253">
        <f t="shared" si="8"/>
        <v>0</v>
      </c>
      <c r="DA23" s="253">
        <f t="shared" si="9"/>
        <v>0</v>
      </c>
      <c r="DB23" s="253">
        <f t="shared" si="10"/>
        <v>0</v>
      </c>
      <c r="DC23" s="165">
        <f t="shared" si="19"/>
        <v>0</v>
      </c>
      <c r="DD23" s="165">
        <f t="shared" si="20"/>
        <v>0</v>
      </c>
      <c r="DE23" s="165">
        <f t="shared" si="21"/>
        <v>0</v>
      </c>
      <c r="DF23" s="165">
        <f t="shared" si="22"/>
        <v>0</v>
      </c>
      <c r="DG23" s="253">
        <f t="shared" si="11"/>
        <v>0</v>
      </c>
      <c r="DH23" s="253">
        <f t="shared" si="12"/>
        <v>0</v>
      </c>
    </row>
    <row r="24" spans="1:112" s="165" customFormat="1" ht="11.1" customHeight="1" x14ac:dyDescent="0.2">
      <c r="A24" s="19"/>
      <c r="B24" s="8"/>
      <c r="C24" s="70"/>
      <c r="D24" s="51"/>
      <c r="E24" s="21">
        <v>18</v>
      </c>
      <c r="F24" s="54"/>
      <c r="G24" s="3"/>
      <c r="H24" s="24"/>
      <c r="I24" s="24"/>
      <c r="J24" s="24"/>
      <c r="K24" s="24"/>
      <c r="L24" s="24"/>
      <c r="M24" s="24"/>
      <c r="N24" s="24"/>
      <c r="O24" s="24"/>
      <c r="P24" s="24"/>
      <c r="Q24" s="24"/>
      <c r="R24" s="24"/>
      <c r="S24" s="24"/>
      <c r="T24" s="24"/>
      <c r="U24" s="24"/>
      <c r="V24" s="24"/>
      <c r="W24" s="24"/>
      <c r="X24" s="24"/>
      <c r="Y24" s="24"/>
      <c r="Z24" s="4"/>
      <c r="AA24" s="101"/>
      <c r="AB24" s="199">
        <f t="array" ref="AB24">SUM(LARGE(CY24:DH24,ROW($1:$8)))</f>
        <v>0</v>
      </c>
      <c r="AC24" s="54"/>
      <c r="AD24" s="3"/>
      <c r="AE24" s="24"/>
      <c r="AF24" s="24"/>
      <c r="AG24" s="24"/>
      <c r="AH24" s="24"/>
      <c r="AI24" s="24"/>
      <c r="AJ24" s="24"/>
      <c r="AK24" s="24"/>
      <c r="AL24" s="228"/>
      <c r="AM24" s="4"/>
      <c r="AN24" s="46"/>
      <c r="AO24" s="199">
        <f t="shared" si="0"/>
        <v>0</v>
      </c>
      <c r="AP24" s="46"/>
      <c r="AQ24" s="3"/>
      <c r="AR24" s="24"/>
      <c r="AS24" s="24"/>
      <c r="AT24" s="24"/>
      <c r="AU24" s="24"/>
      <c r="AV24" s="24"/>
      <c r="AW24" s="228"/>
      <c r="AX24" s="240"/>
      <c r="AY24" s="236"/>
      <c r="AZ24" s="24"/>
      <c r="BA24" s="228"/>
      <c r="BB24" s="228"/>
      <c r="BC24" s="4"/>
      <c r="BD24" s="149"/>
      <c r="BE24" s="257">
        <f t="shared" si="1"/>
        <v>0</v>
      </c>
      <c r="BF24" s="149"/>
      <c r="BG24" s="3"/>
      <c r="BH24" s="24"/>
      <c r="BI24" s="24"/>
      <c r="BJ24" s="24"/>
      <c r="BK24" s="24"/>
      <c r="BL24" s="240"/>
      <c r="BM24" s="236"/>
      <c r="BN24" s="24"/>
      <c r="BO24" s="24"/>
      <c r="BP24" s="4"/>
      <c r="BQ24" s="149"/>
      <c r="BR24" s="257">
        <f t="shared" si="2"/>
        <v>0</v>
      </c>
      <c r="BS24" s="149"/>
      <c r="BT24" s="46"/>
      <c r="BU24" s="258">
        <f t="shared" si="13"/>
        <v>0</v>
      </c>
      <c r="BV24" s="153"/>
      <c r="BW24" s="54"/>
      <c r="BX24" s="151"/>
      <c r="BY24" s="54"/>
      <c r="BZ24" s="255">
        <f t="shared" si="3"/>
        <v>0</v>
      </c>
      <c r="CA24" s="120"/>
      <c r="CB24" s="178" t="str">
        <f t="shared" si="14"/>
        <v/>
      </c>
      <c r="CC24" s="55"/>
      <c r="CD24" s="178" t="str">
        <f t="shared" si="15"/>
        <v/>
      </c>
      <c r="CE24" s="55"/>
      <c r="CF24" s="123" t="str">
        <f t="shared" si="16"/>
        <v/>
      </c>
      <c r="CG24" s="186"/>
      <c r="CI24" s="166"/>
      <c r="CJ24" s="200">
        <v>2</v>
      </c>
      <c r="CK24" s="200">
        <f t="shared" si="4"/>
        <v>0</v>
      </c>
      <c r="CL24" s="200"/>
      <c r="CM24" s="202"/>
      <c r="CN24" s="202"/>
      <c r="CO24" s="202"/>
      <c r="CQ24" s="253"/>
      <c r="CR24" s="253"/>
      <c r="CS24" s="253"/>
      <c r="CT24" s="253">
        <f t="shared" si="5"/>
        <v>0</v>
      </c>
      <c r="CU24" s="253">
        <f t="shared" si="6"/>
        <v>0</v>
      </c>
      <c r="CV24" s="253">
        <f t="shared" si="17"/>
        <v>0</v>
      </c>
      <c r="CW24" s="253">
        <f t="shared" si="18"/>
        <v>0</v>
      </c>
      <c r="CX24" s="253"/>
      <c r="CY24" s="253">
        <f t="shared" si="7"/>
        <v>0</v>
      </c>
      <c r="CZ24" s="253">
        <f t="shared" si="8"/>
        <v>0</v>
      </c>
      <c r="DA24" s="253">
        <f t="shared" si="9"/>
        <v>0</v>
      </c>
      <c r="DB24" s="253">
        <f t="shared" si="10"/>
        <v>0</v>
      </c>
      <c r="DC24" s="165">
        <f t="shared" si="19"/>
        <v>0</v>
      </c>
      <c r="DD24" s="165">
        <f t="shared" si="20"/>
        <v>0</v>
      </c>
      <c r="DE24" s="165">
        <f t="shared" si="21"/>
        <v>0</v>
      </c>
      <c r="DF24" s="165">
        <f t="shared" si="22"/>
        <v>0</v>
      </c>
      <c r="DG24" s="253">
        <f t="shared" si="11"/>
        <v>0</v>
      </c>
      <c r="DH24" s="253">
        <f t="shared" si="12"/>
        <v>0</v>
      </c>
    </row>
    <row r="25" spans="1:112" s="165" customFormat="1" ht="11.1" customHeight="1" x14ac:dyDescent="0.2">
      <c r="A25" s="19"/>
      <c r="B25" s="8"/>
      <c r="C25" s="70"/>
      <c r="D25" s="51"/>
      <c r="E25" s="21">
        <v>19</v>
      </c>
      <c r="F25" s="54"/>
      <c r="G25" s="3"/>
      <c r="H25" s="24"/>
      <c r="I25" s="24"/>
      <c r="J25" s="24"/>
      <c r="K25" s="24"/>
      <c r="L25" s="24"/>
      <c r="M25" s="24"/>
      <c r="N25" s="24"/>
      <c r="O25" s="24"/>
      <c r="P25" s="24"/>
      <c r="Q25" s="24"/>
      <c r="R25" s="24"/>
      <c r="S25" s="24"/>
      <c r="T25" s="24"/>
      <c r="U25" s="24"/>
      <c r="V25" s="24"/>
      <c r="W25" s="24"/>
      <c r="X25" s="24"/>
      <c r="Y25" s="24"/>
      <c r="Z25" s="4"/>
      <c r="AA25" s="101"/>
      <c r="AB25" s="199">
        <f t="array" ref="AB25">SUM(LARGE(CY25:DH25,ROW($1:$8)))</f>
        <v>0</v>
      </c>
      <c r="AC25" s="54"/>
      <c r="AD25" s="3"/>
      <c r="AE25" s="24"/>
      <c r="AF25" s="24"/>
      <c r="AG25" s="24"/>
      <c r="AH25" s="24"/>
      <c r="AI25" s="24"/>
      <c r="AJ25" s="24"/>
      <c r="AK25" s="24"/>
      <c r="AL25" s="228"/>
      <c r="AM25" s="4"/>
      <c r="AN25" s="46"/>
      <c r="AO25" s="199">
        <f t="shared" si="0"/>
        <v>0</v>
      </c>
      <c r="AP25" s="46"/>
      <c r="AQ25" s="3"/>
      <c r="AR25" s="24"/>
      <c r="AS25" s="24"/>
      <c r="AT25" s="24"/>
      <c r="AU25" s="24"/>
      <c r="AV25" s="24"/>
      <c r="AW25" s="228"/>
      <c r="AX25" s="240"/>
      <c r="AY25" s="236"/>
      <c r="AZ25" s="24"/>
      <c r="BA25" s="228"/>
      <c r="BB25" s="228"/>
      <c r="BC25" s="4"/>
      <c r="BD25" s="149"/>
      <c r="BE25" s="257">
        <f t="shared" si="1"/>
        <v>0</v>
      </c>
      <c r="BF25" s="149"/>
      <c r="BG25" s="3"/>
      <c r="BH25" s="24"/>
      <c r="BI25" s="24"/>
      <c r="BJ25" s="24"/>
      <c r="BK25" s="24"/>
      <c r="BL25" s="240"/>
      <c r="BM25" s="236"/>
      <c r="BN25" s="24"/>
      <c r="BO25" s="24"/>
      <c r="BP25" s="4"/>
      <c r="BQ25" s="149"/>
      <c r="BR25" s="257">
        <f t="shared" si="2"/>
        <v>0</v>
      </c>
      <c r="BS25" s="149"/>
      <c r="BT25" s="46"/>
      <c r="BU25" s="258">
        <f t="shared" si="13"/>
        <v>0</v>
      </c>
      <c r="BV25" s="153"/>
      <c r="BW25" s="54"/>
      <c r="BX25" s="151"/>
      <c r="BY25" s="54"/>
      <c r="BZ25" s="255">
        <f t="shared" si="3"/>
        <v>0</v>
      </c>
      <c r="CA25" s="120"/>
      <c r="CB25" s="178" t="str">
        <f t="shared" si="14"/>
        <v/>
      </c>
      <c r="CC25" s="55"/>
      <c r="CD25" s="178" t="str">
        <f t="shared" si="15"/>
        <v/>
      </c>
      <c r="CE25" s="55"/>
      <c r="CF25" s="123" t="str">
        <f t="shared" si="16"/>
        <v/>
      </c>
      <c r="CG25" s="186"/>
      <c r="CI25" s="166"/>
      <c r="CJ25" s="200">
        <v>3</v>
      </c>
      <c r="CK25" s="200">
        <f t="shared" si="4"/>
        <v>0</v>
      </c>
      <c r="CL25" s="200"/>
      <c r="CM25" s="202"/>
      <c r="CN25" s="202"/>
      <c r="CO25" s="202"/>
      <c r="CQ25" s="253"/>
      <c r="CR25" s="253"/>
      <c r="CS25" s="253"/>
      <c r="CT25" s="253">
        <f t="shared" si="5"/>
        <v>0</v>
      </c>
      <c r="CU25" s="253">
        <f t="shared" si="6"/>
        <v>0</v>
      </c>
      <c r="CV25" s="253">
        <f t="shared" si="17"/>
        <v>0</v>
      </c>
      <c r="CW25" s="253">
        <f t="shared" si="18"/>
        <v>0</v>
      </c>
      <c r="CX25" s="253"/>
      <c r="CY25" s="253">
        <f t="shared" si="7"/>
        <v>0</v>
      </c>
      <c r="CZ25" s="253">
        <f t="shared" si="8"/>
        <v>0</v>
      </c>
      <c r="DA25" s="253">
        <f t="shared" si="9"/>
        <v>0</v>
      </c>
      <c r="DB25" s="253">
        <f t="shared" si="10"/>
        <v>0</v>
      </c>
      <c r="DC25" s="165">
        <f t="shared" si="19"/>
        <v>0</v>
      </c>
      <c r="DD25" s="165">
        <f t="shared" si="20"/>
        <v>0</v>
      </c>
      <c r="DE25" s="165">
        <f t="shared" si="21"/>
        <v>0</v>
      </c>
      <c r="DF25" s="165">
        <f t="shared" si="22"/>
        <v>0</v>
      </c>
      <c r="DG25" s="253">
        <f t="shared" si="11"/>
        <v>0</v>
      </c>
      <c r="DH25" s="253">
        <f t="shared" si="12"/>
        <v>0</v>
      </c>
    </row>
    <row r="26" spans="1:112" s="165" customFormat="1" ht="11.1" customHeight="1" x14ac:dyDescent="0.2">
      <c r="A26" s="19"/>
      <c r="B26" s="9"/>
      <c r="C26" s="70"/>
      <c r="D26" s="51"/>
      <c r="E26" s="22">
        <v>20</v>
      </c>
      <c r="F26" s="54"/>
      <c r="G26" s="5"/>
      <c r="H26" s="25"/>
      <c r="I26" s="25"/>
      <c r="J26" s="25"/>
      <c r="K26" s="25"/>
      <c r="L26" s="25"/>
      <c r="M26" s="25"/>
      <c r="N26" s="25"/>
      <c r="O26" s="25"/>
      <c r="P26" s="25"/>
      <c r="Q26" s="25"/>
      <c r="R26" s="25"/>
      <c r="S26" s="25"/>
      <c r="T26" s="25"/>
      <c r="U26" s="25"/>
      <c r="V26" s="25"/>
      <c r="W26" s="25"/>
      <c r="X26" s="25"/>
      <c r="Y26" s="25"/>
      <c r="Z26" s="6"/>
      <c r="AA26" s="101"/>
      <c r="AB26" s="199">
        <f t="array" ref="AB26">SUM(LARGE(CY26:DH26,ROW($1:$8)))</f>
        <v>0</v>
      </c>
      <c r="AC26" s="54"/>
      <c r="AD26" s="5"/>
      <c r="AE26" s="25"/>
      <c r="AF26" s="25"/>
      <c r="AG26" s="25"/>
      <c r="AH26" s="25"/>
      <c r="AI26" s="25"/>
      <c r="AJ26" s="25"/>
      <c r="AK26" s="25"/>
      <c r="AL26" s="229"/>
      <c r="AM26" s="6"/>
      <c r="AN26" s="46"/>
      <c r="AO26" s="199">
        <f t="shared" si="0"/>
        <v>0</v>
      </c>
      <c r="AP26" s="46"/>
      <c r="AQ26" s="5"/>
      <c r="AR26" s="25"/>
      <c r="AS26" s="25"/>
      <c r="AT26" s="25"/>
      <c r="AU26" s="25"/>
      <c r="AV26" s="25"/>
      <c r="AW26" s="229"/>
      <c r="AX26" s="241"/>
      <c r="AY26" s="237"/>
      <c r="AZ26" s="25"/>
      <c r="BA26" s="229"/>
      <c r="BB26" s="229"/>
      <c r="BC26" s="6"/>
      <c r="BD26" s="149"/>
      <c r="BE26" s="257">
        <f t="shared" si="1"/>
        <v>0</v>
      </c>
      <c r="BF26" s="149"/>
      <c r="BG26" s="5"/>
      <c r="BH26" s="25"/>
      <c r="BI26" s="25"/>
      <c r="BJ26" s="25"/>
      <c r="BK26" s="25"/>
      <c r="BL26" s="241"/>
      <c r="BM26" s="237"/>
      <c r="BN26" s="25"/>
      <c r="BO26" s="25"/>
      <c r="BP26" s="6"/>
      <c r="BQ26" s="149"/>
      <c r="BR26" s="257">
        <f t="shared" si="2"/>
        <v>0</v>
      </c>
      <c r="BS26" s="149"/>
      <c r="BT26" s="46"/>
      <c r="BU26" s="258">
        <f t="shared" si="13"/>
        <v>0</v>
      </c>
      <c r="BV26" s="153"/>
      <c r="BW26" s="54"/>
      <c r="BX26" s="151"/>
      <c r="BY26" s="54"/>
      <c r="BZ26" s="255">
        <f t="shared" si="3"/>
        <v>0</v>
      </c>
      <c r="CA26" s="120"/>
      <c r="CB26" s="178" t="str">
        <f t="shared" si="14"/>
        <v/>
      </c>
      <c r="CC26" s="55"/>
      <c r="CD26" s="178" t="str">
        <f t="shared" si="15"/>
        <v/>
      </c>
      <c r="CE26" s="55"/>
      <c r="CF26" s="123" t="str">
        <f t="shared" si="16"/>
        <v/>
      </c>
      <c r="CG26" s="186"/>
      <c r="CI26" s="166"/>
      <c r="CJ26" s="200">
        <v>4</v>
      </c>
      <c r="CK26" s="200">
        <f t="shared" si="4"/>
        <v>0</v>
      </c>
      <c r="CL26" s="200"/>
      <c r="CM26" s="202"/>
      <c r="CN26" s="202"/>
      <c r="CO26" s="202"/>
      <c r="CQ26" s="253"/>
      <c r="CR26" s="253"/>
      <c r="CS26" s="253"/>
      <c r="CT26" s="253">
        <f t="shared" si="5"/>
        <v>0</v>
      </c>
      <c r="CU26" s="253">
        <f t="shared" si="6"/>
        <v>0</v>
      </c>
      <c r="CV26" s="253">
        <f t="shared" si="17"/>
        <v>0</v>
      </c>
      <c r="CW26" s="253">
        <f t="shared" si="18"/>
        <v>0</v>
      </c>
      <c r="CX26" s="253"/>
      <c r="CY26" s="253">
        <f t="shared" si="7"/>
        <v>0</v>
      </c>
      <c r="CZ26" s="253">
        <f t="shared" si="8"/>
        <v>0</v>
      </c>
      <c r="DA26" s="253">
        <f t="shared" si="9"/>
        <v>0</v>
      </c>
      <c r="DB26" s="253">
        <f t="shared" si="10"/>
        <v>0</v>
      </c>
      <c r="DC26" s="165">
        <f t="shared" si="19"/>
        <v>0</v>
      </c>
      <c r="DD26" s="165">
        <f t="shared" si="20"/>
        <v>0</v>
      </c>
      <c r="DE26" s="165">
        <f t="shared" si="21"/>
        <v>0</v>
      </c>
      <c r="DF26" s="165">
        <f t="shared" si="22"/>
        <v>0</v>
      </c>
      <c r="DG26" s="253">
        <f t="shared" si="11"/>
        <v>0</v>
      </c>
      <c r="DH26" s="253">
        <f t="shared" si="12"/>
        <v>0</v>
      </c>
    </row>
    <row r="27" spans="1:112" s="165" customFormat="1" ht="11.1" customHeight="1" x14ac:dyDescent="0.2">
      <c r="A27" s="19"/>
      <c r="B27" s="7"/>
      <c r="C27" s="70"/>
      <c r="D27" s="51"/>
      <c r="E27" s="20">
        <v>21</v>
      </c>
      <c r="F27" s="54"/>
      <c r="G27" s="195"/>
      <c r="H27" s="196"/>
      <c r="I27" s="196"/>
      <c r="J27" s="196"/>
      <c r="K27" s="196"/>
      <c r="L27" s="196"/>
      <c r="M27" s="196"/>
      <c r="N27" s="196"/>
      <c r="O27" s="196"/>
      <c r="P27" s="196"/>
      <c r="Q27" s="196"/>
      <c r="R27" s="196"/>
      <c r="S27" s="196"/>
      <c r="T27" s="196"/>
      <c r="U27" s="196"/>
      <c r="V27" s="196"/>
      <c r="W27" s="196"/>
      <c r="X27" s="196"/>
      <c r="Y27" s="196"/>
      <c r="Z27" s="197"/>
      <c r="AA27" s="101"/>
      <c r="AB27" s="199">
        <f t="array" ref="AB27">SUM(LARGE(CY27:DH27,ROW($1:$8)))</f>
        <v>0</v>
      </c>
      <c r="AC27" s="54"/>
      <c r="AD27" s="195"/>
      <c r="AE27" s="196"/>
      <c r="AF27" s="196"/>
      <c r="AG27" s="196"/>
      <c r="AH27" s="196"/>
      <c r="AI27" s="196"/>
      <c r="AJ27" s="196"/>
      <c r="AK27" s="196"/>
      <c r="AL27" s="230"/>
      <c r="AM27" s="197"/>
      <c r="AN27" s="46"/>
      <c r="AO27" s="199">
        <f t="shared" si="0"/>
        <v>0</v>
      </c>
      <c r="AP27" s="46"/>
      <c r="AQ27" s="195"/>
      <c r="AR27" s="196"/>
      <c r="AS27" s="196"/>
      <c r="AT27" s="196"/>
      <c r="AU27" s="196"/>
      <c r="AV27" s="196"/>
      <c r="AW27" s="230"/>
      <c r="AX27" s="242"/>
      <c r="AY27" s="238"/>
      <c r="AZ27" s="196"/>
      <c r="BA27" s="230"/>
      <c r="BB27" s="230"/>
      <c r="BC27" s="197"/>
      <c r="BD27" s="149"/>
      <c r="BE27" s="257">
        <f t="shared" si="1"/>
        <v>0</v>
      </c>
      <c r="BF27" s="149"/>
      <c r="BG27" s="195"/>
      <c r="BH27" s="196"/>
      <c r="BI27" s="196"/>
      <c r="BJ27" s="196"/>
      <c r="BK27" s="196"/>
      <c r="BL27" s="242"/>
      <c r="BM27" s="238"/>
      <c r="BN27" s="196"/>
      <c r="BO27" s="196"/>
      <c r="BP27" s="197"/>
      <c r="BQ27" s="149"/>
      <c r="BR27" s="257">
        <f t="shared" si="2"/>
        <v>0</v>
      </c>
      <c r="BS27" s="149"/>
      <c r="BT27" s="46"/>
      <c r="BU27" s="258">
        <f t="shared" si="13"/>
        <v>0</v>
      </c>
      <c r="BV27" s="153"/>
      <c r="BW27" s="54"/>
      <c r="BX27" s="151"/>
      <c r="BY27" s="54"/>
      <c r="BZ27" s="255">
        <f t="shared" si="3"/>
        <v>0</v>
      </c>
      <c r="CA27" s="120"/>
      <c r="CB27" s="178" t="str">
        <f t="shared" si="14"/>
        <v/>
      </c>
      <c r="CC27" s="55"/>
      <c r="CD27" s="178" t="str">
        <f t="shared" si="15"/>
        <v/>
      </c>
      <c r="CE27" s="55"/>
      <c r="CF27" s="123" t="str">
        <f t="shared" si="16"/>
        <v/>
      </c>
      <c r="CG27" s="186"/>
      <c r="CI27" s="166"/>
      <c r="CJ27" s="200">
        <v>5</v>
      </c>
      <c r="CK27" s="200">
        <f t="shared" si="4"/>
        <v>0</v>
      </c>
      <c r="CL27" s="200"/>
      <c r="CM27" s="202"/>
      <c r="CN27" s="202"/>
      <c r="CO27" s="202"/>
      <c r="CQ27" s="253"/>
      <c r="CR27" s="253"/>
      <c r="CS27" s="253"/>
      <c r="CT27" s="253">
        <f t="shared" si="5"/>
        <v>0</v>
      </c>
      <c r="CU27" s="253">
        <f t="shared" si="6"/>
        <v>0</v>
      </c>
      <c r="CV27" s="253">
        <f t="shared" si="17"/>
        <v>0</v>
      </c>
      <c r="CW27" s="253">
        <f t="shared" si="18"/>
        <v>0</v>
      </c>
      <c r="CX27" s="253"/>
      <c r="CY27" s="253">
        <f t="shared" si="7"/>
        <v>0</v>
      </c>
      <c r="CZ27" s="253">
        <f t="shared" si="8"/>
        <v>0</v>
      </c>
      <c r="DA27" s="253">
        <f t="shared" si="9"/>
        <v>0</v>
      </c>
      <c r="DB27" s="253">
        <f t="shared" si="10"/>
        <v>0</v>
      </c>
      <c r="DC27" s="165">
        <f t="shared" si="19"/>
        <v>0</v>
      </c>
      <c r="DD27" s="165">
        <f t="shared" si="20"/>
        <v>0</v>
      </c>
      <c r="DE27" s="165">
        <f t="shared" si="21"/>
        <v>0</v>
      </c>
      <c r="DF27" s="165">
        <f t="shared" si="22"/>
        <v>0</v>
      </c>
      <c r="DG27" s="253">
        <f t="shared" si="11"/>
        <v>0</v>
      </c>
      <c r="DH27" s="253">
        <f t="shared" si="12"/>
        <v>0</v>
      </c>
    </row>
    <row r="28" spans="1:112" s="165" customFormat="1" ht="11.1" customHeight="1" x14ac:dyDescent="0.2">
      <c r="A28" s="19"/>
      <c r="B28" s="8"/>
      <c r="C28" s="70"/>
      <c r="D28" s="51"/>
      <c r="E28" s="21">
        <v>22</v>
      </c>
      <c r="F28" s="54"/>
      <c r="G28" s="3"/>
      <c r="H28" s="24"/>
      <c r="I28" s="24"/>
      <c r="J28" s="24"/>
      <c r="K28" s="24"/>
      <c r="L28" s="24"/>
      <c r="M28" s="24"/>
      <c r="N28" s="24"/>
      <c r="O28" s="24"/>
      <c r="P28" s="24"/>
      <c r="Q28" s="24"/>
      <c r="R28" s="24"/>
      <c r="S28" s="24"/>
      <c r="T28" s="24"/>
      <c r="U28" s="24"/>
      <c r="V28" s="24"/>
      <c r="W28" s="24"/>
      <c r="X28" s="24"/>
      <c r="Y28" s="24"/>
      <c r="Z28" s="4"/>
      <c r="AA28" s="101"/>
      <c r="AB28" s="199">
        <f t="array" ref="AB28">SUM(LARGE(CY28:DH28,ROW($1:$8)))</f>
        <v>0</v>
      </c>
      <c r="AC28" s="54"/>
      <c r="AD28" s="3"/>
      <c r="AE28" s="24"/>
      <c r="AF28" s="24"/>
      <c r="AG28" s="24"/>
      <c r="AH28" s="24"/>
      <c r="AI28" s="24"/>
      <c r="AJ28" s="24"/>
      <c r="AK28" s="24"/>
      <c r="AL28" s="228"/>
      <c r="AM28" s="4"/>
      <c r="AN28" s="46"/>
      <c r="AO28" s="199">
        <f t="shared" si="0"/>
        <v>0</v>
      </c>
      <c r="AP28" s="46"/>
      <c r="AQ28" s="3"/>
      <c r="AR28" s="24"/>
      <c r="AS28" s="24"/>
      <c r="AT28" s="24"/>
      <c r="AU28" s="24"/>
      <c r="AV28" s="24"/>
      <c r="AW28" s="228"/>
      <c r="AX28" s="240"/>
      <c r="AY28" s="236"/>
      <c r="AZ28" s="24"/>
      <c r="BA28" s="228"/>
      <c r="BB28" s="228"/>
      <c r="BC28" s="4"/>
      <c r="BD28" s="149"/>
      <c r="BE28" s="257">
        <f t="shared" si="1"/>
        <v>0</v>
      </c>
      <c r="BF28" s="149"/>
      <c r="BG28" s="3"/>
      <c r="BH28" s="24"/>
      <c r="BI28" s="24"/>
      <c r="BJ28" s="24"/>
      <c r="BK28" s="24"/>
      <c r="BL28" s="240"/>
      <c r="BM28" s="236"/>
      <c r="BN28" s="24"/>
      <c r="BO28" s="24"/>
      <c r="BP28" s="4"/>
      <c r="BQ28" s="149"/>
      <c r="BR28" s="257">
        <f t="shared" si="2"/>
        <v>0</v>
      </c>
      <c r="BS28" s="149"/>
      <c r="BT28" s="46"/>
      <c r="BU28" s="258">
        <f t="shared" si="13"/>
        <v>0</v>
      </c>
      <c r="BV28" s="153"/>
      <c r="BW28" s="54"/>
      <c r="BX28" s="151"/>
      <c r="BY28" s="54"/>
      <c r="BZ28" s="255">
        <f t="shared" si="3"/>
        <v>0</v>
      </c>
      <c r="CA28" s="120"/>
      <c r="CB28" s="178" t="str">
        <f t="shared" si="14"/>
        <v/>
      </c>
      <c r="CC28" s="55"/>
      <c r="CD28" s="178" t="str">
        <f t="shared" si="15"/>
        <v/>
      </c>
      <c r="CE28" s="55"/>
      <c r="CF28" s="123" t="str">
        <f t="shared" si="16"/>
        <v/>
      </c>
      <c r="CG28" s="186"/>
      <c r="CI28" s="166"/>
      <c r="CJ28" s="200">
        <v>6</v>
      </c>
      <c r="CK28" s="200">
        <f t="shared" si="4"/>
        <v>0</v>
      </c>
      <c r="CL28" s="200"/>
      <c r="CM28" s="202"/>
      <c r="CN28" s="202"/>
      <c r="CO28" s="202"/>
      <c r="CQ28" s="253"/>
      <c r="CR28" s="253"/>
      <c r="CS28" s="253"/>
      <c r="CT28" s="253">
        <f t="shared" si="5"/>
        <v>0</v>
      </c>
      <c r="CU28" s="253">
        <f t="shared" si="6"/>
        <v>0</v>
      </c>
      <c r="CV28" s="253">
        <f t="shared" si="17"/>
        <v>0</v>
      </c>
      <c r="CW28" s="253">
        <f t="shared" si="18"/>
        <v>0</v>
      </c>
      <c r="CX28" s="253"/>
      <c r="CY28" s="253">
        <f t="shared" si="7"/>
        <v>0</v>
      </c>
      <c r="CZ28" s="253">
        <f t="shared" si="8"/>
        <v>0</v>
      </c>
      <c r="DA28" s="253">
        <f t="shared" si="9"/>
        <v>0</v>
      </c>
      <c r="DB28" s="253">
        <f t="shared" si="10"/>
        <v>0</v>
      </c>
      <c r="DC28" s="165">
        <f t="shared" si="19"/>
        <v>0</v>
      </c>
      <c r="DD28" s="165">
        <f t="shared" si="20"/>
        <v>0</v>
      </c>
      <c r="DE28" s="165">
        <f t="shared" si="21"/>
        <v>0</v>
      </c>
      <c r="DF28" s="165">
        <f t="shared" si="22"/>
        <v>0</v>
      </c>
      <c r="DG28" s="253">
        <f t="shared" si="11"/>
        <v>0</v>
      </c>
      <c r="DH28" s="253">
        <f t="shared" si="12"/>
        <v>0</v>
      </c>
    </row>
    <row r="29" spans="1:112" s="165" customFormat="1" ht="11.1" customHeight="1" x14ac:dyDescent="0.2">
      <c r="A29" s="19"/>
      <c r="B29" s="8"/>
      <c r="C29" s="70"/>
      <c r="D29" s="51"/>
      <c r="E29" s="21">
        <v>23</v>
      </c>
      <c r="F29" s="54"/>
      <c r="G29" s="3"/>
      <c r="H29" s="24"/>
      <c r="I29" s="24"/>
      <c r="J29" s="24"/>
      <c r="K29" s="24"/>
      <c r="L29" s="24"/>
      <c r="M29" s="24"/>
      <c r="N29" s="24"/>
      <c r="O29" s="24"/>
      <c r="P29" s="24"/>
      <c r="Q29" s="24"/>
      <c r="R29" s="24"/>
      <c r="S29" s="24"/>
      <c r="T29" s="24"/>
      <c r="U29" s="24"/>
      <c r="V29" s="24"/>
      <c r="W29" s="24"/>
      <c r="X29" s="24"/>
      <c r="Y29" s="24"/>
      <c r="Z29" s="4"/>
      <c r="AA29" s="101"/>
      <c r="AB29" s="199">
        <f t="array" ref="AB29">SUM(LARGE(CY29:DH29,ROW($1:$8)))</f>
        <v>0</v>
      </c>
      <c r="AC29" s="54"/>
      <c r="AD29" s="3"/>
      <c r="AE29" s="24"/>
      <c r="AF29" s="24"/>
      <c r="AG29" s="24"/>
      <c r="AH29" s="24"/>
      <c r="AI29" s="24"/>
      <c r="AJ29" s="24"/>
      <c r="AK29" s="24"/>
      <c r="AL29" s="228"/>
      <c r="AM29" s="4"/>
      <c r="AN29" s="46"/>
      <c r="AO29" s="199">
        <f t="shared" si="0"/>
        <v>0</v>
      </c>
      <c r="AP29" s="46"/>
      <c r="AQ29" s="3"/>
      <c r="AR29" s="24"/>
      <c r="AS29" s="24"/>
      <c r="AT29" s="24"/>
      <c r="AU29" s="24"/>
      <c r="AV29" s="24"/>
      <c r="AW29" s="228"/>
      <c r="AX29" s="240"/>
      <c r="AY29" s="236"/>
      <c r="AZ29" s="24"/>
      <c r="BA29" s="228"/>
      <c r="BB29" s="228"/>
      <c r="BC29" s="4"/>
      <c r="BD29" s="149"/>
      <c r="BE29" s="257">
        <f t="shared" si="1"/>
        <v>0</v>
      </c>
      <c r="BF29" s="149"/>
      <c r="BG29" s="3"/>
      <c r="BH29" s="24"/>
      <c r="BI29" s="24"/>
      <c r="BJ29" s="24"/>
      <c r="BK29" s="24"/>
      <c r="BL29" s="240"/>
      <c r="BM29" s="236"/>
      <c r="BN29" s="24"/>
      <c r="BO29" s="24"/>
      <c r="BP29" s="4"/>
      <c r="BQ29" s="149"/>
      <c r="BR29" s="257">
        <f t="shared" si="2"/>
        <v>0</v>
      </c>
      <c r="BS29" s="149"/>
      <c r="BT29" s="46"/>
      <c r="BU29" s="258">
        <f t="shared" si="13"/>
        <v>0</v>
      </c>
      <c r="BV29" s="153"/>
      <c r="BW29" s="54"/>
      <c r="BX29" s="151"/>
      <c r="BY29" s="54"/>
      <c r="BZ29" s="255">
        <f t="shared" si="3"/>
        <v>0</v>
      </c>
      <c r="CA29" s="120"/>
      <c r="CB29" s="178" t="str">
        <f t="shared" si="14"/>
        <v/>
      </c>
      <c r="CC29" s="55"/>
      <c r="CD29" s="178" t="str">
        <f t="shared" si="15"/>
        <v/>
      </c>
      <c r="CE29" s="55"/>
      <c r="CF29" s="123" t="str">
        <f t="shared" si="16"/>
        <v/>
      </c>
      <c r="CG29" s="186"/>
      <c r="CI29" s="166"/>
      <c r="CJ29" s="200">
        <v>7</v>
      </c>
      <c r="CK29" s="200">
        <f t="shared" si="4"/>
        <v>0</v>
      </c>
      <c r="CL29" s="200"/>
      <c r="CM29" s="202"/>
      <c r="CN29" s="202"/>
      <c r="CO29" s="202"/>
      <c r="CQ29" s="253"/>
      <c r="CR29" s="253"/>
      <c r="CS29" s="253"/>
      <c r="CT29" s="253">
        <f t="shared" si="5"/>
        <v>0</v>
      </c>
      <c r="CU29" s="253">
        <f t="shared" si="6"/>
        <v>0</v>
      </c>
      <c r="CV29" s="253">
        <f t="shared" si="17"/>
        <v>0</v>
      </c>
      <c r="CW29" s="253">
        <f t="shared" si="18"/>
        <v>0</v>
      </c>
      <c r="CX29" s="253"/>
      <c r="CY29" s="253">
        <f t="shared" si="7"/>
        <v>0</v>
      </c>
      <c r="CZ29" s="253">
        <f t="shared" si="8"/>
        <v>0</v>
      </c>
      <c r="DA29" s="253">
        <f t="shared" si="9"/>
        <v>0</v>
      </c>
      <c r="DB29" s="253">
        <f t="shared" si="10"/>
        <v>0</v>
      </c>
      <c r="DC29" s="165">
        <f t="shared" si="19"/>
        <v>0</v>
      </c>
      <c r="DD29" s="165">
        <f t="shared" si="20"/>
        <v>0</v>
      </c>
      <c r="DE29" s="165">
        <f t="shared" si="21"/>
        <v>0</v>
      </c>
      <c r="DF29" s="165">
        <f t="shared" si="22"/>
        <v>0</v>
      </c>
      <c r="DG29" s="253">
        <f t="shared" si="11"/>
        <v>0</v>
      </c>
      <c r="DH29" s="253">
        <f t="shared" si="12"/>
        <v>0</v>
      </c>
    </row>
    <row r="30" spans="1:112" s="165" customFormat="1" ht="11.25" customHeight="1" x14ac:dyDescent="0.2">
      <c r="A30" s="19"/>
      <c r="B30" s="8"/>
      <c r="C30" s="70"/>
      <c r="D30" s="51"/>
      <c r="E30" s="21">
        <v>24</v>
      </c>
      <c r="F30" s="54"/>
      <c r="G30" s="3"/>
      <c r="H30" s="24"/>
      <c r="I30" s="24"/>
      <c r="J30" s="24"/>
      <c r="K30" s="24"/>
      <c r="L30" s="24"/>
      <c r="M30" s="24"/>
      <c r="N30" s="24"/>
      <c r="O30" s="24"/>
      <c r="P30" s="24"/>
      <c r="Q30" s="24"/>
      <c r="R30" s="24"/>
      <c r="S30" s="24"/>
      <c r="T30" s="24"/>
      <c r="U30" s="24"/>
      <c r="V30" s="24"/>
      <c r="W30" s="24"/>
      <c r="X30" s="24"/>
      <c r="Y30" s="24"/>
      <c r="Z30" s="4"/>
      <c r="AA30" s="101"/>
      <c r="AB30" s="199">
        <f t="array" ref="AB30">SUM(LARGE(CY30:DH30,ROW($1:$8)))</f>
        <v>0</v>
      </c>
      <c r="AC30" s="54"/>
      <c r="AD30" s="3"/>
      <c r="AE30" s="24"/>
      <c r="AF30" s="24"/>
      <c r="AG30" s="24"/>
      <c r="AH30" s="24"/>
      <c r="AI30" s="24"/>
      <c r="AJ30" s="24"/>
      <c r="AK30" s="24"/>
      <c r="AL30" s="228"/>
      <c r="AM30" s="4"/>
      <c r="AN30" s="46"/>
      <c r="AO30" s="199">
        <f t="shared" si="0"/>
        <v>0</v>
      </c>
      <c r="AP30" s="46"/>
      <c r="AQ30" s="3"/>
      <c r="AR30" s="24"/>
      <c r="AS30" s="24"/>
      <c r="AT30" s="24"/>
      <c r="AU30" s="24"/>
      <c r="AV30" s="24"/>
      <c r="AW30" s="228"/>
      <c r="AX30" s="240"/>
      <c r="AY30" s="236"/>
      <c r="AZ30" s="24"/>
      <c r="BA30" s="228"/>
      <c r="BB30" s="228"/>
      <c r="BC30" s="4"/>
      <c r="BD30" s="149"/>
      <c r="BE30" s="257">
        <f t="shared" si="1"/>
        <v>0</v>
      </c>
      <c r="BF30" s="149"/>
      <c r="BG30" s="3"/>
      <c r="BH30" s="24"/>
      <c r="BI30" s="24"/>
      <c r="BJ30" s="24"/>
      <c r="BK30" s="24"/>
      <c r="BL30" s="240"/>
      <c r="BM30" s="236"/>
      <c r="BN30" s="24"/>
      <c r="BO30" s="24"/>
      <c r="BP30" s="4"/>
      <c r="BQ30" s="149"/>
      <c r="BR30" s="257">
        <f t="shared" si="2"/>
        <v>0</v>
      </c>
      <c r="BS30" s="149"/>
      <c r="BT30" s="46"/>
      <c r="BU30" s="258">
        <f t="shared" si="13"/>
        <v>0</v>
      </c>
      <c r="BV30" s="153"/>
      <c r="BW30" s="54"/>
      <c r="BX30" s="151"/>
      <c r="BY30" s="54"/>
      <c r="BZ30" s="255">
        <f t="shared" si="3"/>
        <v>0</v>
      </c>
      <c r="CA30" s="120"/>
      <c r="CB30" s="178" t="str">
        <f t="shared" si="14"/>
        <v/>
      </c>
      <c r="CC30" s="55"/>
      <c r="CD30" s="178" t="str">
        <f t="shared" si="15"/>
        <v/>
      </c>
      <c r="CE30" s="55"/>
      <c r="CF30" s="123" t="str">
        <f t="shared" si="16"/>
        <v/>
      </c>
      <c r="CG30" s="186"/>
      <c r="CI30" s="166"/>
      <c r="CJ30" s="200">
        <v>8</v>
      </c>
      <c r="CK30" s="200">
        <f t="shared" si="4"/>
        <v>0</v>
      </c>
      <c r="CL30" s="200"/>
      <c r="CM30" s="202"/>
      <c r="CN30" s="202"/>
      <c r="CO30" s="202"/>
      <c r="CQ30" s="253"/>
      <c r="CR30" s="253"/>
      <c r="CS30" s="253"/>
      <c r="CT30" s="253">
        <f t="shared" si="5"/>
        <v>0</v>
      </c>
      <c r="CU30" s="253">
        <f t="shared" si="6"/>
        <v>0</v>
      </c>
      <c r="CV30" s="253">
        <f t="shared" si="17"/>
        <v>0</v>
      </c>
      <c r="CW30" s="253">
        <f t="shared" si="18"/>
        <v>0</v>
      </c>
      <c r="CX30" s="253"/>
      <c r="CY30" s="253">
        <f t="shared" si="7"/>
        <v>0</v>
      </c>
      <c r="CZ30" s="253">
        <f t="shared" si="8"/>
        <v>0</v>
      </c>
      <c r="DA30" s="253">
        <f t="shared" si="9"/>
        <v>0</v>
      </c>
      <c r="DB30" s="253">
        <f t="shared" si="10"/>
        <v>0</v>
      </c>
      <c r="DC30" s="165">
        <f t="shared" si="19"/>
        <v>0</v>
      </c>
      <c r="DD30" s="165">
        <f t="shared" si="20"/>
        <v>0</v>
      </c>
      <c r="DE30" s="165">
        <f t="shared" si="21"/>
        <v>0</v>
      </c>
      <c r="DF30" s="165">
        <f t="shared" si="22"/>
        <v>0</v>
      </c>
      <c r="DG30" s="253">
        <f t="shared" si="11"/>
        <v>0</v>
      </c>
      <c r="DH30" s="253">
        <f t="shared" si="12"/>
        <v>0</v>
      </c>
    </row>
    <row r="31" spans="1:112" s="165" customFormat="1" ht="11.1" customHeight="1" x14ac:dyDescent="0.2">
      <c r="A31" s="19"/>
      <c r="B31" s="9"/>
      <c r="C31" s="70"/>
      <c r="D31" s="51"/>
      <c r="E31" s="22">
        <v>25</v>
      </c>
      <c r="F31" s="54"/>
      <c r="G31" s="5"/>
      <c r="H31" s="25"/>
      <c r="I31" s="25"/>
      <c r="J31" s="25"/>
      <c r="K31" s="25"/>
      <c r="L31" s="25"/>
      <c r="M31" s="25"/>
      <c r="N31" s="25"/>
      <c r="O31" s="25"/>
      <c r="P31" s="25"/>
      <c r="Q31" s="25"/>
      <c r="R31" s="25"/>
      <c r="S31" s="25"/>
      <c r="T31" s="25"/>
      <c r="U31" s="25"/>
      <c r="V31" s="25"/>
      <c r="W31" s="25"/>
      <c r="X31" s="25"/>
      <c r="Y31" s="25"/>
      <c r="Z31" s="6"/>
      <c r="AA31" s="101"/>
      <c r="AB31" s="199">
        <f t="array" ref="AB31">SUM(LARGE(CY31:DH31,ROW($1:$8)))</f>
        <v>0</v>
      </c>
      <c r="AC31" s="54"/>
      <c r="AD31" s="5"/>
      <c r="AE31" s="25"/>
      <c r="AF31" s="25"/>
      <c r="AG31" s="25"/>
      <c r="AH31" s="25"/>
      <c r="AI31" s="25"/>
      <c r="AJ31" s="25"/>
      <c r="AK31" s="25"/>
      <c r="AL31" s="229"/>
      <c r="AM31" s="6"/>
      <c r="AN31" s="46"/>
      <c r="AO31" s="199">
        <f t="shared" si="0"/>
        <v>0</v>
      </c>
      <c r="AP31" s="46"/>
      <c r="AQ31" s="5"/>
      <c r="AR31" s="25"/>
      <c r="AS31" s="25"/>
      <c r="AT31" s="25"/>
      <c r="AU31" s="25"/>
      <c r="AV31" s="25"/>
      <c r="AW31" s="229"/>
      <c r="AX31" s="241"/>
      <c r="AY31" s="237"/>
      <c r="AZ31" s="25"/>
      <c r="BA31" s="229"/>
      <c r="BB31" s="229"/>
      <c r="BC31" s="6"/>
      <c r="BD31" s="149"/>
      <c r="BE31" s="257">
        <f t="shared" si="1"/>
        <v>0</v>
      </c>
      <c r="BF31" s="149"/>
      <c r="BG31" s="5"/>
      <c r="BH31" s="25"/>
      <c r="BI31" s="25"/>
      <c r="BJ31" s="25"/>
      <c r="BK31" s="25"/>
      <c r="BL31" s="241"/>
      <c r="BM31" s="237"/>
      <c r="BN31" s="25"/>
      <c r="BO31" s="25"/>
      <c r="BP31" s="6"/>
      <c r="BQ31" s="149"/>
      <c r="BR31" s="257">
        <f t="shared" si="2"/>
        <v>0</v>
      </c>
      <c r="BS31" s="149"/>
      <c r="BT31" s="46"/>
      <c r="BU31" s="258">
        <f t="shared" si="13"/>
        <v>0</v>
      </c>
      <c r="BV31" s="153"/>
      <c r="BW31" s="54"/>
      <c r="BX31" s="151"/>
      <c r="BY31" s="54"/>
      <c r="BZ31" s="255">
        <f t="shared" si="3"/>
        <v>0</v>
      </c>
      <c r="CA31" s="120"/>
      <c r="CB31" s="178" t="str">
        <f t="shared" si="14"/>
        <v/>
      </c>
      <c r="CC31" s="55"/>
      <c r="CD31" s="178" t="str">
        <f t="shared" si="15"/>
        <v/>
      </c>
      <c r="CE31" s="55"/>
      <c r="CF31" s="123" t="str">
        <f t="shared" si="16"/>
        <v/>
      </c>
      <c r="CG31" s="186"/>
      <c r="CI31" s="166"/>
      <c r="CJ31" s="200">
        <v>9</v>
      </c>
      <c r="CK31" s="200">
        <f t="shared" si="4"/>
        <v>0</v>
      </c>
      <c r="CL31" s="200"/>
      <c r="CM31" s="202"/>
      <c r="CN31" s="202"/>
      <c r="CO31" s="202"/>
      <c r="CQ31" s="253"/>
      <c r="CR31" s="253"/>
      <c r="CS31" s="253"/>
      <c r="CT31" s="253">
        <f t="shared" si="5"/>
        <v>0</v>
      </c>
      <c r="CU31" s="253">
        <f t="shared" si="6"/>
        <v>0</v>
      </c>
      <c r="CV31" s="253">
        <f t="shared" si="17"/>
        <v>0</v>
      </c>
      <c r="CW31" s="253">
        <f t="shared" si="18"/>
        <v>0</v>
      </c>
      <c r="CX31" s="253"/>
      <c r="CY31" s="253">
        <f t="shared" si="7"/>
        <v>0</v>
      </c>
      <c r="CZ31" s="253">
        <f t="shared" si="8"/>
        <v>0</v>
      </c>
      <c r="DA31" s="253">
        <f t="shared" si="9"/>
        <v>0</v>
      </c>
      <c r="DB31" s="253">
        <f t="shared" si="10"/>
        <v>0</v>
      </c>
      <c r="DC31" s="165">
        <f t="shared" si="19"/>
        <v>0</v>
      </c>
      <c r="DD31" s="165">
        <f t="shared" si="20"/>
        <v>0</v>
      </c>
      <c r="DE31" s="165">
        <f t="shared" si="21"/>
        <v>0</v>
      </c>
      <c r="DF31" s="165">
        <f t="shared" si="22"/>
        <v>0</v>
      </c>
      <c r="DG31" s="253">
        <f t="shared" si="11"/>
        <v>0</v>
      </c>
      <c r="DH31" s="253">
        <f t="shared" si="12"/>
        <v>0</v>
      </c>
    </row>
    <row r="32" spans="1:112" s="165" customFormat="1" ht="11.1" customHeight="1" x14ac:dyDescent="0.2">
      <c r="A32" s="19"/>
      <c r="B32" s="7"/>
      <c r="C32" s="70"/>
      <c r="D32" s="51"/>
      <c r="E32" s="20">
        <v>26</v>
      </c>
      <c r="F32" s="54"/>
      <c r="G32" s="195"/>
      <c r="H32" s="196"/>
      <c r="I32" s="196"/>
      <c r="J32" s="196"/>
      <c r="K32" s="196"/>
      <c r="L32" s="196"/>
      <c r="M32" s="196"/>
      <c r="N32" s="196"/>
      <c r="O32" s="196"/>
      <c r="P32" s="196"/>
      <c r="Q32" s="196"/>
      <c r="R32" s="196"/>
      <c r="S32" s="196"/>
      <c r="T32" s="196"/>
      <c r="U32" s="196"/>
      <c r="V32" s="196"/>
      <c r="W32" s="196"/>
      <c r="X32" s="196"/>
      <c r="Y32" s="196"/>
      <c r="Z32" s="197"/>
      <c r="AA32" s="101"/>
      <c r="AB32" s="199">
        <f t="array" ref="AB32">SUM(LARGE(CY32:DH32,ROW($1:$8)))</f>
        <v>0</v>
      </c>
      <c r="AC32" s="54"/>
      <c r="AD32" s="195"/>
      <c r="AE32" s="196"/>
      <c r="AF32" s="196"/>
      <c r="AG32" s="196"/>
      <c r="AH32" s="196"/>
      <c r="AI32" s="196"/>
      <c r="AJ32" s="196"/>
      <c r="AK32" s="196"/>
      <c r="AL32" s="230"/>
      <c r="AM32" s="197"/>
      <c r="AN32" s="46"/>
      <c r="AO32" s="199">
        <f t="shared" si="0"/>
        <v>0</v>
      </c>
      <c r="AP32" s="46"/>
      <c r="AQ32" s="195"/>
      <c r="AR32" s="196"/>
      <c r="AS32" s="196"/>
      <c r="AT32" s="196"/>
      <c r="AU32" s="196"/>
      <c r="AV32" s="196"/>
      <c r="AW32" s="230"/>
      <c r="AX32" s="242"/>
      <c r="AY32" s="238"/>
      <c r="AZ32" s="196"/>
      <c r="BA32" s="230"/>
      <c r="BB32" s="230"/>
      <c r="BC32" s="197"/>
      <c r="BD32" s="149"/>
      <c r="BE32" s="257">
        <f t="shared" si="1"/>
        <v>0</v>
      </c>
      <c r="BF32" s="149"/>
      <c r="BG32" s="195"/>
      <c r="BH32" s="196"/>
      <c r="BI32" s="196"/>
      <c r="BJ32" s="196"/>
      <c r="BK32" s="196"/>
      <c r="BL32" s="242"/>
      <c r="BM32" s="238"/>
      <c r="BN32" s="196"/>
      <c r="BO32" s="196"/>
      <c r="BP32" s="197"/>
      <c r="BQ32" s="149"/>
      <c r="BR32" s="257">
        <f t="shared" si="2"/>
        <v>0</v>
      </c>
      <c r="BS32" s="149"/>
      <c r="BT32" s="46"/>
      <c r="BU32" s="258">
        <f t="shared" si="13"/>
        <v>0</v>
      </c>
      <c r="BV32" s="153"/>
      <c r="BW32" s="54"/>
      <c r="BX32" s="151"/>
      <c r="BY32" s="54"/>
      <c r="BZ32" s="255">
        <f t="shared" si="3"/>
        <v>0</v>
      </c>
      <c r="CA32" s="120"/>
      <c r="CB32" s="178" t="str">
        <f t="shared" si="14"/>
        <v/>
      </c>
      <c r="CC32" s="55"/>
      <c r="CD32" s="178" t="str">
        <f t="shared" si="15"/>
        <v/>
      </c>
      <c r="CE32" s="55"/>
      <c r="CF32" s="123" t="str">
        <f t="shared" si="16"/>
        <v/>
      </c>
      <c r="CG32" s="186"/>
      <c r="CI32" s="166"/>
      <c r="CJ32" s="200">
        <v>10</v>
      </c>
      <c r="CK32" s="200">
        <f t="shared" si="4"/>
        <v>0</v>
      </c>
      <c r="CL32" s="200"/>
      <c r="CM32" s="202"/>
      <c r="CN32" s="202"/>
      <c r="CO32" s="202"/>
      <c r="CQ32" s="253"/>
      <c r="CR32" s="253"/>
      <c r="CS32" s="253"/>
      <c r="CT32" s="253">
        <f t="shared" si="5"/>
        <v>0</v>
      </c>
      <c r="CU32" s="253">
        <f t="shared" si="6"/>
        <v>0</v>
      </c>
      <c r="CV32" s="253">
        <f t="shared" si="17"/>
        <v>0</v>
      </c>
      <c r="CW32" s="253">
        <f t="shared" si="18"/>
        <v>0</v>
      </c>
      <c r="CX32" s="253"/>
      <c r="CY32" s="253">
        <f t="shared" si="7"/>
        <v>0</v>
      </c>
      <c r="CZ32" s="253">
        <f t="shared" si="8"/>
        <v>0</v>
      </c>
      <c r="DA32" s="253">
        <f t="shared" si="9"/>
        <v>0</v>
      </c>
      <c r="DB32" s="253">
        <f t="shared" si="10"/>
        <v>0</v>
      </c>
      <c r="DC32" s="165">
        <f t="shared" si="19"/>
        <v>0</v>
      </c>
      <c r="DD32" s="165">
        <f t="shared" si="20"/>
        <v>0</v>
      </c>
      <c r="DE32" s="165">
        <f t="shared" si="21"/>
        <v>0</v>
      </c>
      <c r="DF32" s="165">
        <f t="shared" si="22"/>
        <v>0</v>
      </c>
      <c r="DG32" s="253">
        <f t="shared" si="11"/>
        <v>0</v>
      </c>
      <c r="DH32" s="253">
        <f t="shared" si="12"/>
        <v>0</v>
      </c>
    </row>
    <row r="33" spans="1:112" s="165" customFormat="1" ht="11.1" customHeight="1" x14ac:dyDescent="0.2">
      <c r="A33" s="19"/>
      <c r="B33" s="8"/>
      <c r="C33" s="70"/>
      <c r="D33" s="51"/>
      <c r="E33" s="21">
        <v>27</v>
      </c>
      <c r="F33" s="54"/>
      <c r="G33" s="3"/>
      <c r="H33" s="24"/>
      <c r="I33" s="24"/>
      <c r="J33" s="24"/>
      <c r="K33" s="24"/>
      <c r="L33" s="24"/>
      <c r="M33" s="24"/>
      <c r="N33" s="24"/>
      <c r="O33" s="24"/>
      <c r="P33" s="24"/>
      <c r="Q33" s="24"/>
      <c r="R33" s="24"/>
      <c r="S33" s="24"/>
      <c r="T33" s="24"/>
      <c r="U33" s="24"/>
      <c r="V33" s="24"/>
      <c r="W33" s="24"/>
      <c r="X33" s="24"/>
      <c r="Y33" s="24"/>
      <c r="Z33" s="4"/>
      <c r="AA33" s="101"/>
      <c r="AB33" s="199">
        <f t="array" ref="AB33">SUM(LARGE(CY33:DH33,ROW($1:$8)))</f>
        <v>0</v>
      </c>
      <c r="AC33" s="54"/>
      <c r="AD33" s="3"/>
      <c r="AE33" s="24"/>
      <c r="AF33" s="24"/>
      <c r="AG33" s="24"/>
      <c r="AH33" s="24"/>
      <c r="AI33" s="24"/>
      <c r="AJ33" s="24"/>
      <c r="AK33" s="24"/>
      <c r="AL33" s="228"/>
      <c r="AM33" s="4"/>
      <c r="AN33" s="46"/>
      <c r="AO33" s="199">
        <f t="shared" si="0"/>
        <v>0</v>
      </c>
      <c r="AP33" s="46"/>
      <c r="AQ33" s="3"/>
      <c r="AR33" s="24"/>
      <c r="AS33" s="24"/>
      <c r="AT33" s="24"/>
      <c r="AU33" s="24"/>
      <c r="AV33" s="24"/>
      <c r="AW33" s="228"/>
      <c r="AX33" s="240"/>
      <c r="AY33" s="236"/>
      <c r="AZ33" s="24"/>
      <c r="BA33" s="228"/>
      <c r="BB33" s="228"/>
      <c r="BC33" s="4"/>
      <c r="BD33" s="149"/>
      <c r="BE33" s="257">
        <f t="shared" si="1"/>
        <v>0</v>
      </c>
      <c r="BF33" s="149"/>
      <c r="BG33" s="3"/>
      <c r="BH33" s="24"/>
      <c r="BI33" s="24"/>
      <c r="BJ33" s="24"/>
      <c r="BK33" s="24"/>
      <c r="BL33" s="240"/>
      <c r="BM33" s="236"/>
      <c r="BN33" s="24"/>
      <c r="BO33" s="24"/>
      <c r="BP33" s="4"/>
      <c r="BQ33" s="149"/>
      <c r="BR33" s="257">
        <f t="shared" si="2"/>
        <v>0</v>
      </c>
      <c r="BS33" s="149"/>
      <c r="BT33" s="46"/>
      <c r="BU33" s="258">
        <f t="shared" si="13"/>
        <v>0</v>
      </c>
      <c r="BV33" s="153"/>
      <c r="BW33" s="54"/>
      <c r="BX33" s="151"/>
      <c r="BY33" s="54"/>
      <c r="BZ33" s="255">
        <f t="shared" si="3"/>
        <v>0</v>
      </c>
      <c r="CA33" s="120"/>
      <c r="CB33" s="178" t="str">
        <f t="shared" si="14"/>
        <v/>
      </c>
      <c r="CC33" s="55"/>
      <c r="CD33" s="178" t="str">
        <f t="shared" si="15"/>
        <v/>
      </c>
      <c r="CE33" s="55"/>
      <c r="CF33" s="123" t="str">
        <f t="shared" si="16"/>
        <v/>
      </c>
      <c r="CG33" s="186"/>
      <c r="CI33" s="166"/>
      <c r="CJ33" s="200">
        <v>11</v>
      </c>
      <c r="CK33" s="200">
        <f t="shared" si="4"/>
        <v>0</v>
      </c>
      <c r="CL33" s="200"/>
      <c r="CM33" s="202"/>
      <c r="CN33" s="202"/>
      <c r="CO33" s="202"/>
      <c r="CQ33" s="253"/>
      <c r="CR33" s="253"/>
      <c r="CS33" s="253"/>
      <c r="CT33" s="253">
        <f t="shared" si="5"/>
        <v>0</v>
      </c>
      <c r="CU33" s="253">
        <f t="shared" si="6"/>
        <v>0</v>
      </c>
      <c r="CV33" s="253">
        <f t="shared" si="17"/>
        <v>0</v>
      </c>
      <c r="CW33" s="253">
        <f t="shared" si="18"/>
        <v>0</v>
      </c>
      <c r="CX33" s="253"/>
      <c r="CY33" s="253">
        <f t="shared" si="7"/>
        <v>0</v>
      </c>
      <c r="CZ33" s="253">
        <f t="shared" si="8"/>
        <v>0</v>
      </c>
      <c r="DA33" s="253">
        <f t="shared" si="9"/>
        <v>0</v>
      </c>
      <c r="DB33" s="253">
        <f t="shared" si="10"/>
        <v>0</v>
      </c>
      <c r="DC33" s="165">
        <f t="shared" si="19"/>
        <v>0</v>
      </c>
      <c r="DD33" s="165">
        <f t="shared" si="20"/>
        <v>0</v>
      </c>
      <c r="DE33" s="165">
        <f t="shared" si="21"/>
        <v>0</v>
      </c>
      <c r="DF33" s="165">
        <f t="shared" si="22"/>
        <v>0</v>
      </c>
      <c r="DG33" s="253">
        <f t="shared" si="11"/>
        <v>0</v>
      </c>
      <c r="DH33" s="253">
        <f t="shared" si="12"/>
        <v>0</v>
      </c>
    </row>
    <row r="34" spans="1:112" s="165" customFormat="1" ht="11.1" customHeight="1" x14ac:dyDescent="0.2">
      <c r="A34" s="19"/>
      <c r="B34" s="8"/>
      <c r="C34" s="70"/>
      <c r="D34" s="51"/>
      <c r="E34" s="21">
        <v>28</v>
      </c>
      <c r="F34" s="54"/>
      <c r="G34" s="3"/>
      <c r="H34" s="24"/>
      <c r="I34" s="24"/>
      <c r="J34" s="24"/>
      <c r="K34" s="24"/>
      <c r="L34" s="24"/>
      <c r="M34" s="24"/>
      <c r="N34" s="24"/>
      <c r="O34" s="24"/>
      <c r="P34" s="24"/>
      <c r="Q34" s="24"/>
      <c r="R34" s="24"/>
      <c r="S34" s="24"/>
      <c r="T34" s="24"/>
      <c r="U34" s="24"/>
      <c r="V34" s="24"/>
      <c r="W34" s="24"/>
      <c r="X34" s="24"/>
      <c r="Y34" s="24"/>
      <c r="Z34" s="4"/>
      <c r="AA34" s="101"/>
      <c r="AB34" s="199">
        <f t="array" ref="AB34">SUM(LARGE(CY34:DH34,ROW($1:$8)))</f>
        <v>0</v>
      </c>
      <c r="AC34" s="54"/>
      <c r="AD34" s="3"/>
      <c r="AE34" s="24"/>
      <c r="AF34" s="24"/>
      <c r="AG34" s="24"/>
      <c r="AH34" s="24"/>
      <c r="AI34" s="24"/>
      <c r="AJ34" s="24"/>
      <c r="AK34" s="24"/>
      <c r="AL34" s="228"/>
      <c r="AM34" s="4"/>
      <c r="AN34" s="46"/>
      <c r="AO34" s="199">
        <f t="shared" si="0"/>
        <v>0</v>
      </c>
      <c r="AP34" s="46"/>
      <c r="AQ34" s="3"/>
      <c r="AR34" s="24"/>
      <c r="AS34" s="24"/>
      <c r="AT34" s="24"/>
      <c r="AU34" s="24"/>
      <c r="AV34" s="24"/>
      <c r="AW34" s="228"/>
      <c r="AX34" s="240"/>
      <c r="AY34" s="236"/>
      <c r="AZ34" s="24"/>
      <c r="BA34" s="228"/>
      <c r="BB34" s="228"/>
      <c r="BC34" s="4"/>
      <c r="BD34" s="149"/>
      <c r="BE34" s="257">
        <f t="shared" si="1"/>
        <v>0</v>
      </c>
      <c r="BF34" s="149"/>
      <c r="BG34" s="3"/>
      <c r="BH34" s="24"/>
      <c r="BI34" s="24"/>
      <c r="BJ34" s="24"/>
      <c r="BK34" s="24"/>
      <c r="BL34" s="240"/>
      <c r="BM34" s="236"/>
      <c r="BN34" s="24"/>
      <c r="BO34" s="24"/>
      <c r="BP34" s="4"/>
      <c r="BQ34" s="149"/>
      <c r="BR34" s="257">
        <f t="shared" si="2"/>
        <v>0</v>
      </c>
      <c r="BS34" s="149"/>
      <c r="BT34" s="46"/>
      <c r="BU34" s="258">
        <f t="shared" si="13"/>
        <v>0</v>
      </c>
      <c r="BV34" s="153"/>
      <c r="BW34" s="54"/>
      <c r="BX34" s="151"/>
      <c r="BY34" s="54"/>
      <c r="BZ34" s="255">
        <f t="shared" si="3"/>
        <v>0</v>
      </c>
      <c r="CA34" s="120"/>
      <c r="CB34" s="178" t="str">
        <f t="shared" si="14"/>
        <v/>
      </c>
      <c r="CC34" s="55"/>
      <c r="CD34" s="178" t="str">
        <f t="shared" si="15"/>
        <v/>
      </c>
      <c r="CE34" s="55"/>
      <c r="CF34" s="123" t="str">
        <f t="shared" si="16"/>
        <v/>
      </c>
      <c r="CG34" s="186"/>
      <c r="CI34" s="166"/>
      <c r="CJ34" s="200">
        <v>12</v>
      </c>
      <c r="CK34" s="200">
        <f t="shared" si="4"/>
        <v>0</v>
      </c>
      <c r="CL34" s="200"/>
      <c r="CM34" s="202"/>
      <c r="CN34" s="202"/>
      <c r="CO34" s="202"/>
      <c r="CQ34" s="253"/>
      <c r="CR34" s="253"/>
      <c r="CS34" s="253"/>
      <c r="CT34" s="253">
        <f t="shared" si="5"/>
        <v>0</v>
      </c>
      <c r="CU34" s="253">
        <f t="shared" si="6"/>
        <v>0</v>
      </c>
      <c r="CV34" s="253">
        <f t="shared" si="17"/>
        <v>0</v>
      </c>
      <c r="CW34" s="253">
        <f t="shared" si="18"/>
        <v>0</v>
      </c>
      <c r="CX34" s="253"/>
      <c r="CY34" s="253">
        <f t="shared" si="7"/>
        <v>0</v>
      </c>
      <c r="CZ34" s="253">
        <f t="shared" si="8"/>
        <v>0</v>
      </c>
      <c r="DA34" s="253">
        <f t="shared" si="9"/>
        <v>0</v>
      </c>
      <c r="DB34" s="253">
        <f t="shared" si="10"/>
        <v>0</v>
      </c>
      <c r="DC34" s="165">
        <f t="shared" si="19"/>
        <v>0</v>
      </c>
      <c r="DD34" s="165">
        <f t="shared" si="20"/>
        <v>0</v>
      </c>
      <c r="DE34" s="165">
        <f t="shared" si="21"/>
        <v>0</v>
      </c>
      <c r="DF34" s="165">
        <f t="shared" si="22"/>
        <v>0</v>
      </c>
      <c r="DG34" s="253">
        <f t="shared" si="11"/>
        <v>0</v>
      </c>
      <c r="DH34" s="253">
        <f t="shared" si="12"/>
        <v>0</v>
      </c>
    </row>
    <row r="35" spans="1:112" s="165" customFormat="1" ht="11.1" customHeight="1" x14ac:dyDescent="0.2">
      <c r="A35" s="19"/>
      <c r="B35" s="8"/>
      <c r="C35" s="70"/>
      <c r="D35" s="51"/>
      <c r="E35" s="21">
        <v>29</v>
      </c>
      <c r="F35" s="54"/>
      <c r="G35" s="3"/>
      <c r="H35" s="24"/>
      <c r="I35" s="24"/>
      <c r="J35" s="24"/>
      <c r="K35" s="24"/>
      <c r="L35" s="24"/>
      <c r="M35" s="24"/>
      <c r="N35" s="24"/>
      <c r="O35" s="24"/>
      <c r="P35" s="24"/>
      <c r="Q35" s="24"/>
      <c r="R35" s="24"/>
      <c r="S35" s="24"/>
      <c r="T35" s="24"/>
      <c r="U35" s="24"/>
      <c r="V35" s="24"/>
      <c r="W35" s="24"/>
      <c r="X35" s="24"/>
      <c r="Y35" s="24"/>
      <c r="Z35" s="4"/>
      <c r="AA35" s="101"/>
      <c r="AB35" s="199">
        <f t="array" ref="AB35">SUM(LARGE(CY35:DH35,ROW($1:$8)))</f>
        <v>0</v>
      </c>
      <c r="AC35" s="54"/>
      <c r="AD35" s="3"/>
      <c r="AE35" s="24"/>
      <c r="AF35" s="24"/>
      <c r="AG35" s="24"/>
      <c r="AH35" s="24"/>
      <c r="AI35" s="24"/>
      <c r="AJ35" s="24"/>
      <c r="AK35" s="24"/>
      <c r="AL35" s="228"/>
      <c r="AM35" s="4"/>
      <c r="AN35" s="46"/>
      <c r="AO35" s="199">
        <f t="shared" si="0"/>
        <v>0</v>
      </c>
      <c r="AP35" s="46"/>
      <c r="AQ35" s="3"/>
      <c r="AR35" s="24"/>
      <c r="AS35" s="24"/>
      <c r="AT35" s="24"/>
      <c r="AU35" s="24"/>
      <c r="AV35" s="24"/>
      <c r="AW35" s="228"/>
      <c r="AX35" s="240"/>
      <c r="AY35" s="236"/>
      <c r="AZ35" s="24"/>
      <c r="BA35" s="228"/>
      <c r="BB35" s="228"/>
      <c r="BC35" s="4"/>
      <c r="BD35" s="149"/>
      <c r="BE35" s="257">
        <f t="shared" si="1"/>
        <v>0</v>
      </c>
      <c r="BF35" s="149"/>
      <c r="BG35" s="3"/>
      <c r="BH35" s="24"/>
      <c r="BI35" s="24"/>
      <c r="BJ35" s="24"/>
      <c r="BK35" s="24"/>
      <c r="BL35" s="240"/>
      <c r="BM35" s="236"/>
      <c r="BN35" s="24"/>
      <c r="BO35" s="24"/>
      <c r="BP35" s="4"/>
      <c r="BQ35" s="149"/>
      <c r="BR35" s="257">
        <f t="shared" si="2"/>
        <v>0</v>
      </c>
      <c r="BS35" s="149"/>
      <c r="BT35" s="46"/>
      <c r="BU35" s="258">
        <f t="shared" si="13"/>
        <v>0</v>
      </c>
      <c r="BV35" s="153"/>
      <c r="BW35" s="54"/>
      <c r="BX35" s="151"/>
      <c r="BY35" s="54"/>
      <c r="BZ35" s="255">
        <f t="shared" si="3"/>
        <v>0</v>
      </c>
      <c r="CA35" s="120"/>
      <c r="CB35" s="178" t="str">
        <f t="shared" si="14"/>
        <v/>
      </c>
      <c r="CC35" s="55"/>
      <c r="CD35" s="178" t="str">
        <f t="shared" si="15"/>
        <v/>
      </c>
      <c r="CE35" s="55"/>
      <c r="CF35" s="123" t="str">
        <f t="shared" si="16"/>
        <v/>
      </c>
      <c r="CG35" s="186"/>
      <c r="CI35" s="166"/>
      <c r="CJ35" s="200">
        <v>13</v>
      </c>
      <c r="CK35" s="200">
        <f t="shared" si="4"/>
        <v>0</v>
      </c>
      <c r="CL35" s="200"/>
      <c r="CM35" s="202"/>
      <c r="CN35" s="202"/>
      <c r="CO35" s="202"/>
      <c r="CQ35" s="253"/>
      <c r="CR35" s="253"/>
      <c r="CS35" s="253"/>
      <c r="CT35" s="253">
        <f t="shared" si="5"/>
        <v>0</v>
      </c>
      <c r="CU35" s="253">
        <f t="shared" si="6"/>
        <v>0</v>
      </c>
      <c r="CV35" s="253">
        <f t="shared" si="17"/>
        <v>0</v>
      </c>
      <c r="CW35" s="253">
        <f t="shared" si="18"/>
        <v>0</v>
      </c>
      <c r="CX35" s="253"/>
      <c r="CY35" s="253">
        <f t="shared" si="7"/>
        <v>0</v>
      </c>
      <c r="CZ35" s="253">
        <f t="shared" si="8"/>
        <v>0</v>
      </c>
      <c r="DA35" s="253">
        <f t="shared" si="9"/>
        <v>0</v>
      </c>
      <c r="DB35" s="253">
        <f t="shared" si="10"/>
        <v>0</v>
      </c>
      <c r="DC35" s="165">
        <f t="shared" si="19"/>
        <v>0</v>
      </c>
      <c r="DD35" s="165">
        <f t="shared" si="20"/>
        <v>0</v>
      </c>
      <c r="DE35" s="165">
        <f t="shared" si="21"/>
        <v>0</v>
      </c>
      <c r="DF35" s="165">
        <f t="shared" si="22"/>
        <v>0</v>
      </c>
      <c r="DG35" s="253">
        <f t="shared" si="11"/>
        <v>0</v>
      </c>
      <c r="DH35" s="253">
        <f t="shared" si="12"/>
        <v>0</v>
      </c>
    </row>
    <row r="36" spans="1:112" s="165" customFormat="1" ht="10.5" customHeight="1" x14ac:dyDescent="0.2">
      <c r="A36" s="19"/>
      <c r="B36" s="9"/>
      <c r="C36" s="70"/>
      <c r="D36" s="51"/>
      <c r="E36" s="22">
        <v>30</v>
      </c>
      <c r="F36" s="54"/>
      <c r="G36" s="5"/>
      <c r="H36" s="25"/>
      <c r="I36" s="25"/>
      <c r="J36" s="25"/>
      <c r="K36" s="25"/>
      <c r="L36" s="25"/>
      <c r="M36" s="25"/>
      <c r="N36" s="25"/>
      <c r="O36" s="25"/>
      <c r="P36" s="25"/>
      <c r="Q36" s="25"/>
      <c r="R36" s="25"/>
      <c r="S36" s="25"/>
      <c r="T36" s="25"/>
      <c r="U36" s="25"/>
      <c r="V36" s="25"/>
      <c r="W36" s="25"/>
      <c r="X36" s="25"/>
      <c r="Y36" s="25"/>
      <c r="Z36" s="6"/>
      <c r="AA36" s="101"/>
      <c r="AB36" s="259">
        <f t="array" ref="AB36">SUM(LARGE(CY36:DH36,ROW($1:$8)))</f>
        <v>0</v>
      </c>
      <c r="AC36" s="54"/>
      <c r="AD36" s="5"/>
      <c r="AE36" s="25"/>
      <c r="AF36" s="25"/>
      <c r="AG36" s="25"/>
      <c r="AH36" s="25"/>
      <c r="AI36" s="25"/>
      <c r="AJ36" s="25"/>
      <c r="AK36" s="25"/>
      <c r="AL36" s="229"/>
      <c r="AM36" s="6"/>
      <c r="AN36" s="46"/>
      <c r="AO36" s="259">
        <f t="shared" si="0"/>
        <v>0</v>
      </c>
      <c r="AP36" s="46"/>
      <c r="AQ36" s="5"/>
      <c r="AR36" s="25"/>
      <c r="AS36" s="25"/>
      <c r="AT36" s="25"/>
      <c r="AU36" s="25"/>
      <c r="AV36" s="25"/>
      <c r="AW36" s="229"/>
      <c r="AX36" s="241"/>
      <c r="AY36" s="237"/>
      <c r="AZ36" s="25"/>
      <c r="BA36" s="229"/>
      <c r="BB36" s="229"/>
      <c r="BC36" s="6"/>
      <c r="BD36" s="149"/>
      <c r="BE36" s="257">
        <f t="shared" si="1"/>
        <v>0</v>
      </c>
      <c r="BF36" s="149"/>
      <c r="BG36" s="5"/>
      <c r="BH36" s="25"/>
      <c r="BI36" s="25"/>
      <c r="BJ36" s="25"/>
      <c r="BK36" s="25"/>
      <c r="BL36" s="241"/>
      <c r="BM36" s="237"/>
      <c r="BN36" s="25"/>
      <c r="BO36" s="25"/>
      <c r="BP36" s="6"/>
      <c r="BQ36" s="149"/>
      <c r="BR36" s="257">
        <f t="shared" si="2"/>
        <v>0</v>
      </c>
      <c r="BS36" s="149"/>
      <c r="BT36" s="46"/>
      <c r="BU36" s="279">
        <f t="shared" si="13"/>
        <v>0</v>
      </c>
      <c r="BV36" s="153"/>
      <c r="BW36" s="54"/>
      <c r="BX36" s="152"/>
      <c r="BY36" s="54"/>
      <c r="BZ36" s="256">
        <f t="shared" si="3"/>
        <v>0</v>
      </c>
      <c r="CA36" s="121"/>
      <c r="CB36" s="179" t="str">
        <f t="shared" si="14"/>
        <v/>
      </c>
      <c r="CC36" s="55"/>
      <c r="CD36" s="179" t="str">
        <f t="shared" si="15"/>
        <v/>
      </c>
      <c r="CE36" s="55"/>
      <c r="CF36" s="180" t="str">
        <f t="shared" si="16"/>
        <v/>
      </c>
      <c r="CG36" s="186"/>
      <c r="CI36" s="166"/>
      <c r="CJ36" s="200">
        <v>14</v>
      </c>
      <c r="CK36" s="200">
        <f t="shared" si="4"/>
        <v>0</v>
      </c>
      <c r="CL36" s="200"/>
      <c r="CM36" s="202"/>
      <c r="CN36" s="202"/>
      <c r="CO36" s="202"/>
      <c r="CQ36" s="253"/>
      <c r="CR36" s="253"/>
      <c r="CS36" s="253"/>
      <c r="CT36" s="253">
        <f t="shared" si="5"/>
        <v>0</v>
      </c>
      <c r="CU36" s="253">
        <f t="shared" si="6"/>
        <v>0</v>
      </c>
      <c r="CV36" s="253">
        <f t="shared" si="17"/>
        <v>0</v>
      </c>
      <c r="CW36" s="253">
        <f t="shared" si="18"/>
        <v>0</v>
      </c>
      <c r="CX36" s="253"/>
      <c r="CY36" s="253">
        <f t="shared" si="7"/>
        <v>0</v>
      </c>
      <c r="CZ36" s="253">
        <f t="shared" si="8"/>
        <v>0</v>
      </c>
      <c r="DA36" s="253">
        <f t="shared" si="9"/>
        <v>0</v>
      </c>
      <c r="DB36" s="253">
        <f t="shared" si="10"/>
        <v>0</v>
      </c>
      <c r="DC36" s="165">
        <f t="shared" si="19"/>
        <v>0</v>
      </c>
      <c r="DD36" s="165">
        <f t="shared" si="20"/>
        <v>0</v>
      </c>
      <c r="DE36" s="165">
        <f t="shared" si="21"/>
        <v>0</v>
      </c>
      <c r="DF36" s="165">
        <f t="shared" si="22"/>
        <v>0</v>
      </c>
      <c r="DG36" s="253">
        <f t="shared" si="11"/>
        <v>0</v>
      </c>
      <c r="DH36" s="253">
        <f t="shared" si="12"/>
        <v>0</v>
      </c>
    </row>
    <row r="37" spans="1:112" s="156" customFormat="1" ht="10.199999999999999" x14ac:dyDescent="0.2">
      <c r="A37" s="71"/>
      <c r="B37" s="72"/>
      <c r="C37" s="73"/>
      <c r="D37" s="52"/>
      <c r="E37" s="42"/>
      <c r="F37" s="42"/>
      <c r="G37" s="56"/>
      <c r="H37" s="56"/>
      <c r="I37" s="56"/>
      <c r="J37" s="56"/>
      <c r="K37" s="56"/>
      <c r="L37" s="56"/>
      <c r="M37" s="56"/>
      <c r="N37" s="56"/>
      <c r="O37" s="56"/>
      <c r="P37" s="56"/>
      <c r="Q37" s="56"/>
      <c r="R37" s="56"/>
      <c r="S37" s="56"/>
      <c r="T37" s="56"/>
      <c r="U37" s="56"/>
      <c r="V37" s="56"/>
      <c r="W37" s="56"/>
      <c r="X37" s="56"/>
      <c r="Y37" s="56"/>
      <c r="Z37" s="56"/>
      <c r="AA37" s="107"/>
      <c r="AB37" s="56"/>
      <c r="AC37" s="56"/>
      <c r="AD37" s="56"/>
      <c r="AE37" s="56"/>
      <c r="AF37" s="56"/>
      <c r="AG37" s="56"/>
      <c r="AH37" s="56"/>
      <c r="AI37" s="56"/>
      <c r="AJ37" s="56"/>
      <c r="AK37" s="56"/>
      <c r="AL37" s="56"/>
      <c r="AM37" s="56"/>
      <c r="AN37" s="56"/>
      <c r="AO37" s="56"/>
      <c r="AP37" s="62"/>
      <c r="AQ37" s="42"/>
      <c r="AR37" s="42"/>
      <c r="AS37" s="42"/>
      <c r="AT37" s="42"/>
      <c r="AU37" s="42"/>
      <c r="AV37" s="56"/>
      <c r="AW37" s="56"/>
      <c r="AX37" s="56"/>
      <c r="AY37" s="56"/>
      <c r="AZ37" s="56"/>
      <c r="BA37" s="56"/>
      <c r="BB37" s="56"/>
      <c r="BC37" s="56"/>
      <c r="BD37" s="56"/>
      <c r="BE37" s="56"/>
      <c r="BF37" s="56"/>
      <c r="BG37" s="42"/>
      <c r="BH37" s="42"/>
      <c r="BI37" s="42"/>
      <c r="BJ37" s="42"/>
      <c r="BK37" s="42"/>
      <c r="BL37" s="56"/>
      <c r="BM37" s="56"/>
      <c r="BN37" s="56"/>
      <c r="BO37" s="56"/>
      <c r="BP37" s="56"/>
      <c r="BQ37" s="56"/>
      <c r="BR37" s="56"/>
      <c r="BS37" s="56"/>
      <c r="BT37" s="56"/>
      <c r="BU37" s="56"/>
      <c r="BV37" s="107"/>
      <c r="BW37" s="56"/>
      <c r="BX37" s="53"/>
      <c r="BY37" s="45"/>
      <c r="BZ37" s="57"/>
      <c r="CA37" s="42"/>
      <c r="CB37" s="53"/>
      <c r="CC37" s="55"/>
      <c r="CD37" s="53"/>
      <c r="CE37" s="53"/>
      <c r="CF37" s="53"/>
      <c r="CG37" s="187"/>
      <c r="CJ37" s="200">
        <v>15</v>
      </c>
      <c r="CK37" s="200">
        <f t="shared" si="4"/>
        <v>0</v>
      </c>
      <c r="CL37" s="200"/>
      <c r="CM37" s="203"/>
      <c r="CN37" s="203"/>
      <c r="CO37" s="203"/>
    </row>
    <row r="38" spans="1:112" s="167" customFormat="1" ht="16.5" customHeight="1" x14ac:dyDescent="0.3">
      <c r="A38" s="139"/>
      <c r="B38" s="138"/>
      <c r="C38" s="138"/>
      <c r="D38" s="138"/>
      <c r="E38" s="198"/>
      <c r="F38" s="138"/>
      <c r="G38" s="138"/>
      <c r="H38" s="138"/>
      <c r="I38" s="138"/>
      <c r="J38" s="138"/>
      <c r="K38" s="138"/>
      <c r="L38" s="138"/>
      <c r="M38" s="138"/>
      <c r="N38" s="138"/>
      <c r="O38" s="138"/>
      <c r="P38" s="138"/>
      <c r="Q38" s="138"/>
      <c r="R38" s="138"/>
      <c r="S38" s="138"/>
      <c r="T38" s="138"/>
      <c r="U38" s="138"/>
      <c r="V38" s="138"/>
      <c r="W38" s="138"/>
      <c r="X38" s="138"/>
      <c r="Y38" s="138"/>
      <c r="Z38" s="138"/>
      <c r="AA38" s="140"/>
      <c r="AB38" s="193" t="s">
        <v>59</v>
      </c>
      <c r="AC38" s="138"/>
      <c r="AD38" s="138"/>
      <c r="AE38" s="138"/>
      <c r="AF38" s="138"/>
      <c r="AG38" s="138"/>
      <c r="AH38" s="138"/>
      <c r="AI38" s="138"/>
      <c r="AJ38" s="138"/>
      <c r="AK38" s="138"/>
      <c r="AL38" s="138"/>
      <c r="AM38" s="138"/>
      <c r="AN38" s="138"/>
      <c r="AO38" s="193" t="s">
        <v>60</v>
      </c>
      <c r="AP38" s="140"/>
      <c r="AQ38" s="138"/>
      <c r="AR38" s="138"/>
      <c r="AS38" s="138"/>
      <c r="AT38" s="138"/>
      <c r="AU38" s="138"/>
      <c r="AV38" s="138"/>
      <c r="AW38" s="138"/>
      <c r="AX38" s="138"/>
      <c r="AY38" s="138"/>
      <c r="AZ38" s="138"/>
      <c r="BA38" s="138"/>
      <c r="BB38" s="138"/>
      <c r="BC38" s="138"/>
      <c r="BD38" s="138"/>
      <c r="BE38" s="193" t="s">
        <v>61</v>
      </c>
      <c r="BF38" s="138"/>
      <c r="BG38" s="138"/>
      <c r="BH38" s="138"/>
      <c r="BI38" s="138"/>
      <c r="BJ38" s="138"/>
      <c r="BK38" s="138"/>
      <c r="BL38" s="138"/>
      <c r="BM38" s="138"/>
      <c r="BN38" s="138"/>
      <c r="BO38" s="138"/>
      <c r="BP38" s="138"/>
      <c r="BQ38" s="138"/>
      <c r="BR38" s="193" t="s">
        <v>62</v>
      </c>
      <c r="BS38" s="138"/>
      <c r="BT38" s="193"/>
      <c r="BU38" s="138"/>
      <c r="BV38" s="140"/>
      <c r="BW38" s="138"/>
      <c r="BX38" s="291" t="s">
        <v>88</v>
      </c>
      <c r="BY38" s="207"/>
      <c r="BZ38" s="292" t="s">
        <v>70</v>
      </c>
      <c r="CA38" s="207"/>
      <c r="CB38" s="292" t="s">
        <v>30</v>
      </c>
      <c r="CC38" s="208"/>
      <c r="CD38" s="292" t="s">
        <v>31</v>
      </c>
      <c r="CE38" s="143"/>
      <c r="CF38" s="292" t="s">
        <v>69</v>
      </c>
      <c r="CG38" s="188"/>
      <c r="CJ38" s="168"/>
      <c r="CK38" s="157"/>
      <c r="CL38" s="157"/>
    </row>
    <row r="39" spans="1:112" ht="35.4" customHeight="1" x14ac:dyDescent="0.3">
      <c r="A39" s="41"/>
      <c r="B39" s="294" t="s">
        <v>81</v>
      </c>
      <c r="C39" s="294"/>
      <c r="D39" s="294"/>
      <c r="E39" s="294"/>
      <c r="F39" s="114"/>
      <c r="G39" s="260">
        <f>SUM(G7:G36)</f>
        <v>0</v>
      </c>
      <c r="H39" s="263">
        <f t="shared" ref="H39:Z39" si="23">SUM(H7:H36)</f>
        <v>0</v>
      </c>
      <c r="I39" s="265">
        <f t="shared" si="23"/>
        <v>0</v>
      </c>
      <c r="J39" s="272">
        <f t="shared" si="23"/>
        <v>0</v>
      </c>
      <c r="K39" s="273">
        <f t="shared" si="23"/>
        <v>0</v>
      </c>
      <c r="L39" s="263">
        <f t="shared" si="23"/>
        <v>0</v>
      </c>
      <c r="M39" s="265">
        <f t="shared" si="23"/>
        <v>0</v>
      </c>
      <c r="N39" s="272">
        <f t="shared" si="23"/>
        <v>0</v>
      </c>
      <c r="O39" s="264">
        <f t="shared" si="23"/>
        <v>0</v>
      </c>
      <c r="P39" s="273">
        <f t="shared" si="23"/>
        <v>0</v>
      </c>
      <c r="Q39" s="263">
        <f t="shared" si="23"/>
        <v>0</v>
      </c>
      <c r="R39" s="265">
        <f t="shared" si="23"/>
        <v>0</v>
      </c>
      <c r="S39" s="272">
        <f t="shared" si="23"/>
        <v>0</v>
      </c>
      <c r="T39" s="273">
        <f t="shared" si="23"/>
        <v>0</v>
      </c>
      <c r="U39" s="263">
        <f t="shared" si="23"/>
        <v>0</v>
      </c>
      <c r="V39" s="265">
        <f t="shared" si="23"/>
        <v>0</v>
      </c>
      <c r="W39" s="272">
        <f t="shared" si="23"/>
        <v>0</v>
      </c>
      <c r="X39" s="273">
        <f t="shared" si="23"/>
        <v>0</v>
      </c>
      <c r="Y39" s="263">
        <f t="shared" si="23"/>
        <v>0</v>
      </c>
      <c r="Z39" s="265">
        <f t="shared" si="23"/>
        <v>0</v>
      </c>
      <c r="AA39" s="108"/>
      <c r="AB39" s="61"/>
      <c r="AC39" s="114"/>
      <c r="AD39" s="266">
        <f>SUM(AD7:AD36)</f>
        <v>0</v>
      </c>
      <c r="AE39" s="267">
        <f t="shared" ref="AE39:BP39" si="24">SUM(AE7:AE36)</f>
        <v>0</v>
      </c>
      <c r="AF39" s="267">
        <f t="shared" si="24"/>
        <v>0</v>
      </c>
      <c r="AG39" s="267">
        <f t="shared" si="24"/>
        <v>0</v>
      </c>
      <c r="AH39" s="267">
        <f t="shared" si="24"/>
        <v>0</v>
      </c>
      <c r="AI39" s="267">
        <f t="shared" si="24"/>
        <v>0</v>
      </c>
      <c r="AJ39" s="267">
        <f t="shared" si="24"/>
        <v>0</v>
      </c>
      <c r="AK39" s="267">
        <f t="shared" si="24"/>
        <v>0</v>
      </c>
      <c r="AL39" s="280">
        <f>SUM(AL7:AL36)</f>
        <v>0</v>
      </c>
      <c r="AM39" s="268">
        <f t="shared" si="24"/>
        <v>0</v>
      </c>
      <c r="AN39" s="61"/>
      <c r="AO39" s="61"/>
      <c r="AP39" s="61"/>
      <c r="AQ39" s="266">
        <f t="shared" si="24"/>
        <v>0</v>
      </c>
      <c r="AR39" s="267">
        <f t="shared" si="24"/>
        <v>0</v>
      </c>
      <c r="AS39" s="267">
        <f t="shared" si="24"/>
        <v>0</v>
      </c>
      <c r="AT39" s="267">
        <f t="shared" si="24"/>
        <v>0</v>
      </c>
      <c r="AU39" s="267">
        <f t="shared" si="24"/>
        <v>0</v>
      </c>
      <c r="AV39" s="267">
        <f t="shared" si="24"/>
        <v>0</v>
      </c>
      <c r="AW39" s="280">
        <f>SUM(AW7:AW36)</f>
        <v>0</v>
      </c>
      <c r="AX39" s="268">
        <f t="shared" si="24"/>
        <v>0</v>
      </c>
      <c r="AY39" s="266">
        <f t="shared" si="24"/>
        <v>0</v>
      </c>
      <c r="AZ39" s="267">
        <f t="shared" si="24"/>
        <v>0</v>
      </c>
      <c r="BA39" s="267">
        <f t="shared" si="24"/>
        <v>0</v>
      </c>
      <c r="BB39" s="280">
        <f>SUM(BB7:BB36)</f>
        <v>0</v>
      </c>
      <c r="BC39" s="268">
        <f t="shared" si="24"/>
        <v>0</v>
      </c>
      <c r="BD39" s="61"/>
      <c r="BE39" s="61"/>
      <c r="BF39" s="61"/>
      <c r="BG39" s="266">
        <f t="shared" si="24"/>
        <v>0</v>
      </c>
      <c r="BH39" s="267">
        <f t="shared" si="24"/>
        <v>0</v>
      </c>
      <c r="BI39" s="267">
        <f t="shared" si="24"/>
        <v>0</v>
      </c>
      <c r="BJ39" s="267">
        <f t="shared" si="24"/>
        <v>0</v>
      </c>
      <c r="BK39" s="267">
        <f t="shared" si="24"/>
        <v>0</v>
      </c>
      <c r="BL39" s="268">
        <f t="shared" si="24"/>
        <v>0</v>
      </c>
      <c r="BM39" s="266">
        <f t="shared" si="24"/>
        <v>0</v>
      </c>
      <c r="BN39" s="267">
        <f t="shared" si="24"/>
        <v>0</v>
      </c>
      <c r="BO39" s="267">
        <f t="shared" si="24"/>
        <v>0</v>
      </c>
      <c r="BP39" s="268">
        <f t="shared" si="24"/>
        <v>0</v>
      </c>
      <c r="BQ39" s="148"/>
      <c r="BR39" s="61"/>
      <c r="BS39" s="148"/>
      <c r="BT39" s="148"/>
      <c r="BU39" s="128"/>
      <c r="BV39" s="137"/>
      <c r="BW39" s="61"/>
      <c r="BX39" s="291"/>
      <c r="BY39" s="144"/>
      <c r="BZ39" s="292"/>
      <c r="CA39" s="61"/>
      <c r="CB39" s="292"/>
      <c r="CC39" s="207"/>
      <c r="CD39" s="292"/>
      <c r="CE39" s="137"/>
      <c r="CF39" s="292"/>
      <c r="CG39" s="189"/>
      <c r="CK39" s="168"/>
      <c r="CL39" s="168"/>
    </row>
    <row r="40" spans="1:112" ht="24" customHeight="1" x14ac:dyDescent="0.3">
      <c r="A40" s="41"/>
      <c r="B40" s="293" t="s">
        <v>82</v>
      </c>
      <c r="C40" s="293"/>
      <c r="D40" s="293"/>
      <c r="E40" s="293"/>
      <c r="F40" s="244"/>
      <c r="G40" s="260">
        <f t="shared" ref="G40:Z40" si="25">COUNTA(G7:G36)</f>
        <v>0</v>
      </c>
      <c r="H40" s="263">
        <f t="shared" si="25"/>
        <v>0</v>
      </c>
      <c r="I40" s="265">
        <f t="shared" si="25"/>
        <v>0</v>
      </c>
      <c r="J40" s="272">
        <f t="shared" si="25"/>
        <v>0</v>
      </c>
      <c r="K40" s="273">
        <f t="shared" si="25"/>
        <v>0</v>
      </c>
      <c r="L40" s="263">
        <f t="shared" si="25"/>
        <v>0</v>
      </c>
      <c r="M40" s="265">
        <f t="shared" si="25"/>
        <v>0</v>
      </c>
      <c r="N40" s="272">
        <f t="shared" si="25"/>
        <v>0</v>
      </c>
      <c r="O40" s="264">
        <f t="shared" si="25"/>
        <v>0</v>
      </c>
      <c r="P40" s="273">
        <f t="shared" si="25"/>
        <v>0</v>
      </c>
      <c r="Q40" s="263">
        <f t="shared" si="25"/>
        <v>0</v>
      </c>
      <c r="R40" s="265">
        <f t="shared" si="25"/>
        <v>0</v>
      </c>
      <c r="S40" s="272">
        <f t="shared" si="25"/>
        <v>0</v>
      </c>
      <c r="T40" s="273">
        <f t="shared" si="25"/>
        <v>0</v>
      </c>
      <c r="U40" s="263">
        <f t="shared" si="25"/>
        <v>0</v>
      </c>
      <c r="V40" s="265">
        <f t="shared" si="25"/>
        <v>0</v>
      </c>
      <c r="W40" s="272">
        <f t="shared" si="25"/>
        <v>0</v>
      </c>
      <c r="X40" s="273">
        <f t="shared" si="25"/>
        <v>0</v>
      </c>
      <c r="Y40" s="263">
        <f t="shared" si="25"/>
        <v>0</v>
      </c>
      <c r="Z40" s="265">
        <f t="shared" si="25"/>
        <v>0</v>
      </c>
      <c r="AA40" s="245"/>
      <c r="AB40" s="245"/>
      <c r="AC40" s="245"/>
      <c r="AD40" s="266">
        <f>COUNTA(AD7:AD36)</f>
        <v>0</v>
      </c>
      <c r="AE40" s="267">
        <f t="shared" ref="AE40:AM40" si="26">COUNTA(AE7:AE36)</f>
        <v>0</v>
      </c>
      <c r="AF40" s="267">
        <f t="shared" si="26"/>
        <v>0</v>
      </c>
      <c r="AG40" s="267">
        <f t="shared" si="26"/>
        <v>0</v>
      </c>
      <c r="AH40" s="267">
        <f t="shared" si="26"/>
        <v>0</v>
      </c>
      <c r="AI40" s="267">
        <f t="shared" si="26"/>
        <v>0</v>
      </c>
      <c r="AJ40" s="267">
        <f t="shared" si="26"/>
        <v>0</v>
      </c>
      <c r="AK40" s="267">
        <f t="shared" si="26"/>
        <v>0</v>
      </c>
      <c r="AL40" s="280">
        <f>COUNTA(AL7:AL36)</f>
        <v>0</v>
      </c>
      <c r="AM40" s="268">
        <f t="shared" si="26"/>
        <v>0</v>
      </c>
      <c r="AN40" s="245"/>
      <c r="AO40" s="245"/>
      <c r="AP40" s="245"/>
      <c r="AQ40" s="266">
        <f>COUNT(AQ7:AQ36)</f>
        <v>0</v>
      </c>
      <c r="AR40" s="267">
        <f t="shared" ref="AR40:BC40" si="27">COUNT(AR7:AR36)</f>
        <v>0</v>
      </c>
      <c r="AS40" s="267">
        <f t="shared" si="27"/>
        <v>0</v>
      </c>
      <c r="AT40" s="267">
        <f t="shared" si="27"/>
        <v>0</v>
      </c>
      <c r="AU40" s="267">
        <f t="shared" si="27"/>
        <v>0</v>
      </c>
      <c r="AV40" s="267">
        <f t="shared" si="27"/>
        <v>0</v>
      </c>
      <c r="AW40" s="280">
        <f>COUNT(AW7:AW36)</f>
        <v>0</v>
      </c>
      <c r="AX40" s="268">
        <f t="shared" si="27"/>
        <v>0</v>
      </c>
      <c r="AY40" s="266">
        <f t="shared" si="27"/>
        <v>0</v>
      </c>
      <c r="AZ40" s="267">
        <f t="shared" si="27"/>
        <v>0</v>
      </c>
      <c r="BA40" s="267">
        <f t="shared" si="27"/>
        <v>0</v>
      </c>
      <c r="BB40" s="280">
        <f>COUNT(BB7:BB36)</f>
        <v>0</v>
      </c>
      <c r="BC40" s="268">
        <f t="shared" si="27"/>
        <v>0</v>
      </c>
      <c r="BD40" s="245"/>
      <c r="BE40" s="245"/>
      <c r="BF40" s="245"/>
      <c r="BG40" s="266">
        <f>COUNTA(BG7:BG36)</f>
        <v>0</v>
      </c>
      <c r="BH40" s="267">
        <f t="shared" ref="BH40:BP40" si="28">COUNTA(BH7:BH36)</f>
        <v>0</v>
      </c>
      <c r="BI40" s="267">
        <f t="shared" si="28"/>
        <v>0</v>
      </c>
      <c r="BJ40" s="267">
        <f t="shared" si="28"/>
        <v>0</v>
      </c>
      <c r="BK40" s="267">
        <f t="shared" si="28"/>
        <v>0</v>
      </c>
      <c r="BL40" s="268">
        <f t="shared" si="28"/>
        <v>0</v>
      </c>
      <c r="BM40" s="266">
        <f t="shared" si="28"/>
        <v>0</v>
      </c>
      <c r="BN40" s="267">
        <f t="shared" si="28"/>
        <v>0</v>
      </c>
      <c r="BO40" s="267">
        <f t="shared" si="28"/>
        <v>0</v>
      </c>
      <c r="BP40" s="268">
        <f t="shared" si="28"/>
        <v>0</v>
      </c>
      <c r="BQ40" s="245"/>
      <c r="BR40" s="245"/>
      <c r="BS40" s="246"/>
      <c r="BT40" s="246"/>
      <c r="BU40" s="128"/>
      <c r="BV40" s="247"/>
      <c r="BW40" s="114"/>
      <c r="BX40" s="291"/>
      <c r="BY40" s="144"/>
      <c r="BZ40" s="292"/>
      <c r="CA40" s="61"/>
      <c r="CB40" s="292"/>
      <c r="CC40" s="137"/>
      <c r="CD40" s="292"/>
      <c r="CE40" s="137"/>
      <c r="CF40" s="292"/>
      <c r="CG40" s="189"/>
    </row>
    <row r="41" spans="1:112" ht="24" customHeight="1" x14ac:dyDescent="0.3">
      <c r="A41" s="41"/>
      <c r="B41" s="43"/>
      <c r="C41" s="43"/>
      <c r="D41" s="96"/>
      <c r="E41" s="244"/>
      <c r="F41" s="244"/>
      <c r="G41" s="245"/>
      <c r="H41" s="245"/>
      <c r="I41" s="245"/>
      <c r="J41" s="245"/>
      <c r="K41" s="245"/>
      <c r="L41" s="245"/>
      <c r="M41" s="245"/>
      <c r="N41" s="245"/>
      <c r="O41" s="245"/>
      <c r="P41" s="245"/>
      <c r="Q41" s="245"/>
      <c r="R41" s="245"/>
      <c r="S41" s="245"/>
      <c r="T41" s="245"/>
      <c r="U41" s="245"/>
      <c r="V41" s="245"/>
      <c r="W41" s="245"/>
      <c r="X41" s="245"/>
      <c r="Y41" s="245"/>
      <c r="Z41" s="245"/>
      <c r="AA41" s="245"/>
      <c r="AB41" s="245"/>
      <c r="AC41" s="245"/>
      <c r="AD41" s="245"/>
      <c r="AE41" s="245"/>
      <c r="AF41" s="245"/>
      <c r="AG41" s="245"/>
      <c r="AH41" s="245"/>
      <c r="AI41" s="245"/>
      <c r="AJ41" s="245"/>
      <c r="AK41" s="245"/>
      <c r="AL41" s="245"/>
      <c r="AM41" s="245"/>
      <c r="AN41" s="245"/>
      <c r="AO41" s="245"/>
      <c r="AP41" s="245"/>
      <c r="AQ41" s="245"/>
      <c r="AR41" s="245"/>
      <c r="AS41" s="245"/>
      <c r="AT41" s="245"/>
      <c r="AU41" s="245"/>
      <c r="AV41" s="245"/>
      <c r="AW41" s="245"/>
      <c r="AX41" s="245"/>
      <c r="AY41" s="245"/>
      <c r="AZ41" s="245"/>
      <c r="BA41" s="245"/>
      <c r="BB41" s="245"/>
      <c r="BC41" s="245"/>
      <c r="BD41" s="245"/>
      <c r="BE41" s="245"/>
      <c r="BF41" s="245"/>
      <c r="BG41" s="245"/>
      <c r="BH41" s="245"/>
      <c r="BI41" s="245"/>
      <c r="BJ41" s="245"/>
      <c r="BK41" s="245"/>
      <c r="BL41" s="245"/>
      <c r="BM41" s="245"/>
      <c r="BN41" s="245"/>
      <c r="BO41" s="245"/>
      <c r="BP41" s="245"/>
      <c r="BQ41" s="245"/>
      <c r="BR41" s="245"/>
      <c r="BS41" s="246"/>
      <c r="BT41" s="246"/>
      <c r="BU41" s="128"/>
      <c r="BV41" s="247"/>
      <c r="BW41" s="114"/>
      <c r="BX41" s="291"/>
      <c r="BY41" s="144"/>
      <c r="BZ41" s="292"/>
      <c r="CA41" s="61"/>
      <c r="CB41" s="292"/>
      <c r="CC41" s="137"/>
      <c r="CD41" s="292"/>
      <c r="CE41" s="137"/>
      <c r="CF41" s="292"/>
      <c r="CG41" s="189"/>
    </row>
    <row r="42" spans="1:112" ht="36" customHeight="1" x14ac:dyDescent="0.3">
      <c r="A42" s="41"/>
      <c r="B42" s="289" t="s">
        <v>68</v>
      </c>
      <c r="C42" s="290"/>
      <c r="D42" s="63"/>
      <c r="E42" s="248"/>
      <c r="F42" s="60"/>
      <c r="G42" s="110" t="str">
        <f>IF(G40&gt;0,G39*100/(G40*G4),"")</f>
        <v/>
      </c>
      <c r="H42" s="261" t="str">
        <f t="shared" ref="H42:Z42" si="29">IF(H40&gt;0,H39*100/(H40*H4),"")</f>
        <v/>
      </c>
      <c r="I42" s="261" t="str">
        <f t="shared" si="29"/>
        <v/>
      </c>
      <c r="J42" s="261" t="str">
        <f t="shared" si="29"/>
        <v/>
      </c>
      <c r="K42" s="261" t="str">
        <f t="shared" si="29"/>
        <v/>
      </c>
      <c r="L42" s="261" t="str">
        <f t="shared" si="29"/>
        <v/>
      </c>
      <c r="M42" s="261" t="str">
        <f t="shared" si="29"/>
        <v/>
      </c>
      <c r="N42" s="261" t="str">
        <f t="shared" si="29"/>
        <v/>
      </c>
      <c r="O42" s="261" t="str">
        <f t="shared" si="29"/>
        <v/>
      </c>
      <c r="P42" s="261" t="str">
        <f t="shared" si="29"/>
        <v/>
      </c>
      <c r="Q42" s="261" t="str">
        <f t="shared" si="29"/>
        <v/>
      </c>
      <c r="R42" s="261" t="str">
        <f t="shared" si="29"/>
        <v/>
      </c>
      <c r="S42" s="261" t="str">
        <f t="shared" si="29"/>
        <v/>
      </c>
      <c r="T42" s="261" t="str">
        <f t="shared" si="29"/>
        <v/>
      </c>
      <c r="U42" s="261" t="str">
        <f t="shared" si="29"/>
        <v/>
      </c>
      <c r="V42" s="261" t="str">
        <f t="shared" si="29"/>
        <v/>
      </c>
      <c r="W42" s="261" t="str">
        <f t="shared" si="29"/>
        <v/>
      </c>
      <c r="X42" s="261" t="str">
        <f t="shared" si="29"/>
        <v/>
      </c>
      <c r="Y42" s="261" t="str">
        <f t="shared" si="29"/>
        <v/>
      </c>
      <c r="Z42" s="262" t="str">
        <f t="shared" si="29"/>
        <v/>
      </c>
      <c r="AA42" s="270"/>
      <c r="AB42" s="269"/>
      <c r="AC42" s="271"/>
      <c r="AD42" s="110" t="str">
        <f>IF(AD40&gt;0,AD39*100/(AD40*AD4),"")</f>
        <v/>
      </c>
      <c r="AE42" s="261" t="str">
        <f t="shared" ref="AE42:AM42" si="30">IF(AE40&gt;0,AE39*100/(AE40*AE4),"")</f>
        <v/>
      </c>
      <c r="AF42" s="261" t="str">
        <f t="shared" si="30"/>
        <v/>
      </c>
      <c r="AG42" s="261" t="str">
        <f t="shared" si="30"/>
        <v/>
      </c>
      <c r="AH42" s="261" t="str">
        <f t="shared" si="30"/>
        <v/>
      </c>
      <c r="AI42" s="261" t="str">
        <f t="shared" si="30"/>
        <v/>
      </c>
      <c r="AJ42" s="261" t="str">
        <f t="shared" si="30"/>
        <v/>
      </c>
      <c r="AK42" s="261" t="str">
        <f t="shared" si="30"/>
        <v/>
      </c>
      <c r="AL42" s="281" t="str">
        <f>IF(AL40&gt;0,AL39*100/(AL40*AL4),"")</f>
        <v/>
      </c>
      <c r="AM42" s="262" t="str">
        <f t="shared" si="30"/>
        <v/>
      </c>
      <c r="AN42" s="270"/>
      <c r="AO42" s="269"/>
      <c r="AP42" s="271"/>
      <c r="AQ42" s="110" t="str">
        <f>IF(AQ40&gt;0,AQ39*100/(AQ40*AQ4),"")</f>
        <v/>
      </c>
      <c r="AR42" s="261" t="str">
        <f t="shared" ref="AR42:BC42" si="31">IF(AR40&gt;0,AR39*100/(AR40*AR4),"")</f>
        <v/>
      </c>
      <c r="AS42" s="261" t="str">
        <f t="shared" si="31"/>
        <v/>
      </c>
      <c r="AT42" s="261" t="str">
        <f t="shared" si="31"/>
        <v/>
      </c>
      <c r="AU42" s="261" t="str">
        <f t="shared" si="31"/>
        <v/>
      </c>
      <c r="AV42" s="261" t="str">
        <f t="shared" si="31"/>
        <v/>
      </c>
      <c r="AW42" s="281" t="str">
        <f>IF(AW40&gt;0,AW39*100/(AW40*AW4),"")</f>
        <v/>
      </c>
      <c r="AX42" s="262" t="str">
        <f t="shared" si="31"/>
        <v/>
      </c>
      <c r="AY42" s="110" t="str">
        <f>IF(AY40&gt;0,AY39*100/(AY40*AY4),"")</f>
        <v/>
      </c>
      <c r="AZ42" s="261" t="str">
        <f t="shared" si="31"/>
        <v/>
      </c>
      <c r="BA42" s="261" t="str">
        <f t="shared" si="31"/>
        <v/>
      </c>
      <c r="BB42" s="281" t="str">
        <f>IF(BB40&gt;0,BB39*100/(BB40*BB4),"")</f>
        <v/>
      </c>
      <c r="BC42" s="262" t="str">
        <f t="shared" si="31"/>
        <v/>
      </c>
      <c r="BD42" s="270"/>
      <c r="BE42" s="269"/>
      <c r="BF42" s="271"/>
      <c r="BG42" s="110" t="str">
        <f>IF(BG40&gt;0,BG39*100/(BG40*BG4),"")</f>
        <v/>
      </c>
      <c r="BH42" s="261" t="str">
        <f t="shared" ref="BH42:BP42" si="32">IF(BH40&gt;0,BH39*100/(BH40*BH4),"")</f>
        <v/>
      </c>
      <c r="BI42" s="261" t="str">
        <f t="shared" si="32"/>
        <v/>
      </c>
      <c r="BJ42" s="261" t="str">
        <f t="shared" si="32"/>
        <v/>
      </c>
      <c r="BK42" s="261" t="str">
        <f t="shared" si="32"/>
        <v/>
      </c>
      <c r="BL42" s="262" t="str">
        <f t="shared" si="32"/>
        <v/>
      </c>
      <c r="BM42" s="110" t="str">
        <f t="shared" si="32"/>
        <v/>
      </c>
      <c r="BN42" s="261" t="str">
        <f t="shared" si="32"/>
        <v/>
      </c>
      <c r="BO42" s="261" t="str">
        <f t="shared" si="32"/>
        <v/>
      </c>
      <c r="BP42" s="262" t="str">
        <f t="shared" si="32"/>
        <v/>
      </c>
      <c r="BQ42" s="148"/>
      <c r="BR42" s="248"/>
      <c r="BS42" s="148"/>
      <c r="BT42" s="148"/>
      <c r="BU42" s="128"/>
      <c r="BV42" s="99"/>
      <c r="BW42" s="111"/>
      <c r="BX42" s="291"/>
      <c r="BY42" s="144"/>
      <c r="BZ42" s="292"/>
      <c r="CA42" s="61"/>
      <c r="CB42" s="292"/>
      <c r="CC42" s="137"/>
      <c r="CD42" s="292"/>
      <c r="CE42" s="137"/>
      <c r="CF42" s="292"/>
      <c r="CG42" s="189"/>
      <c r="CK42" s="157"/>
      <c r="CL42" s="157"/>
    </row>
    <row r="43" spans="1:112" ht="5.0999999999999996" customHeight="1" x14ac:dyDescent="0.3">
      <c r="A43" s="41"/>
      <c r="B43" s="98"/>
      <c r="C43" s="125"/>
      <c r="D43" s="63"/>
      <c r="E43" s="99"/>
      <c r="F43" s="145"/>
      <c r="G43" s="136"/>
      <c r="H43" s="136"/>
      <c r="I43" s="136"/>
      <c r="J43" s="136"/>
      <c r="K43" s="136"/>
      <c r="L43" s="136"/>
      <c r="M43" s="136"/>
      <c r="N43" s="136"/>
      <c r="O43" s="136"/>
      <c r="P43" s="136"/>
      <c r="Q43" s="136"/>
      <c r="R43" s="136"/>
      <c r="S43" s="136"/>
      <c r="T43" s="136"/>
      <c r="U43" s="136"/>
      <c r="V43" s="136"/>
      <c r="W43" s="136"/>
      <c r="X43" s="136"/>
      <c r="Y43" s="136"/>
      <c r="Z43" s="136"/>
      <c r="AA43" s="100"/>
      <c r="AB43" s="100"/>
      <c r="AC43" s="100"/>
      <c r="AD43" s="136"/>
      <c r="AE43" s="136"/>
      <c r="AF43" s="136"/>
      <c r="AG43" s="136"/>
      <c r="AH43" s="136"/>
      <c r="AI43" s="136"/>
      <c r="AJ43" s="136"/>
      <c r="AK43" s="136"/>
      <c r="AL43" s="136"/>
      <c r="AM43" s="136"/>
      <c r="AN43" s="136"/>
      <c r="AO43" s="136"/>
      <c r="AP43" s="136"/>
      <c r="AQ43" s="136"/>
      <c r="AR43" s="136"/>
      <c r="AS43" s="136"/>
      <c r="AT43" s="136"/>
      <c r="AU43" s="136"/>
      <c r="AV43" s="136"/>
      <c r="AW43" s="136"/>
      <c r="AX43" s="136"/>
      <c r="AY43" s="136"/>
      <c r="AZ43" s="136"/>
      <c r="BA43" s="136"/>
      <c r="BB43" s="136"/>
      <c r="BC43" s="136"/>
      <c r="BD43" s="136"/>
      <c r="BE43" s="136"/>
      <c r="BF43" s="136"/>
      <c r="BG43" s="136"/>
      <c r="BH43" s="136"/>
      <c r="BI43" s="136"/>
      <c r="BJ43" s="136"/>
      <c r="BK43" s="136"/>
      <c r="BL43" s="136"/>
      <c r="BM43" s="136"/>
      <c r="BN43" s="136"/>
      <c r="BO43" s="136"/>
      <c r="BP43" s="136"/>
      <c r="BQ43" s="136"/>
      <c r="BR43" s="136"/>
      <c r="BS43" s="136"/>
      <c r="BT43" s="136"/>
      <c r="BU43" s="136"/>
      <c r="BV43" s="136"/>
      <c r="BW43" s="136"/>
      <c r="BX43" s="136"/>
      <c r="BY43" s="136"/>
      <c r="BZ43" s="136"/>
      <c r="CA43" s="136"/>
      <c r="CB43" s="136"/>
      <c r="CC43" s="137"/>
      <c r="CD43" s="136"/>
      <c r="CE43" s="136"/>
      <c r="CF43" s="136"/>
      <c r="CG43" s="190"/>
    </row>
    <row r="44" spans="1:112" ht="5.0999999999999996" customHeight="1" thickBot="1" x14ac:dyDescent="0.35">
      <c r="A44" s="41"/>
      <c r="B44" s="43"/>
      <c r="C44" s="43"/>
      <c r="D44" s="96"/>
      <c r="E44" s="138"/>
      <c r="F44" s="138"/>
      <c r="G44" s="138"/>
      <c r="H44" s="138"/>
      <c r="I44" s="138"/>
      <c r="J44" s="138"/>
      <c r="K44" s="138"/>
      <c r="L44" s="138"/>
      <c r="M44" s="138"/>
      <c r="N44" s="138"/>
      <c r="O44" s="138"/>
      <c r="P44" s="138"/>
      <c r="Q44" s="138"/>
      <c r="R44" s="138"/>
      <c r="S44" s="138"/>
      <c r="T44" s="138"/>
      <c r="U44" s="138"/>
      <c r="V44" s="138"/>
      <c r="W44" s="138"/>
      <c r="X44" s="138"/>
      <c r="Y44" s="138"/>
      <c r="Z44" s="138"/>
      <c r="AA44" s="138"/>
      <c r="AB44" s="138"/>
      <c r="AC44" s="138"/>
      <c r="AD44" s="138"/>
      <c r="AE44" s="138"/>
      <c r="AF44" s="138"/>
      <c r="AG44" s="138"/>
      <c r="AH44" s="138"/>
      <c r="AI44" s="138"/>
      <c r="AJ44" s="138"/>
      <c r="AK44" s="138"/>
      <c r="AL44" s="138"/>
      <c r="AM44" s="138"/>
      <c r="AN44" s="138"/>
      <c r="AO44" s="138"/>
      <c r="AP44" s="138"/>
      <c r="AQ44" s="138"/>
      <c r="AR44" s="138"/>
      <c r="AS44" s="138"/>
      <c r="AT44" s="138"/>
      <c r="AU44" s="138"/>
      <c r="AV44" s="138"/>
      <c r="AW44" s="138"/>
      <c r="AX44" s="138"/>
      <c r="AY44" s="138"/>
      <c r="AZ44" s="138"/>
      <c r="BA44" s="138"/>
      <c r="BB44" s="138"/>
      <c r="BC44" s="138"/>
      <c r="BD44" s="138"/>
      <c r="BE44" s="138"/>
      <c r="BF44" s="138"/>
      <c r="BG44" s="138"/>
      <c r="BH44" s="138"/>
      <c r="BI44" s="138"/>
      <c r="BJ44" s="138"/>
      <c r="BK44" s="138"/>
      <c r="BL44" s="138"/>
      <c r="BM44" s="138"/>
      <c r="BN44" s="138"/>
      <c r="BO44" s="138"/>
      <c r="BP44" s="138"/>
      <c r="BQ44" s="138"/>
      <c r="BR44" s="138"/>
      <c r="BS44" s="138"/>
      <c r="BT44" s="138"/>
      <c r="BU44" s="128"/>
      <c r="BV44" s="128"/>
      <c r="BW44" s="128"/>
      <c r="BX44" s="128"/>
      <c r="BY44" s="128"/>
      <c r="BZ44" s="128"/>
      <c r="CA44" s="128"/>
      <c r="CB44" s="128"/>
      <c r="CC44" s="136"/>
      <c r="CD44" s="128"/>
      <c r="CE44" s="128"/>
      <c r="CF44" s="128"/>
      <c r="CG44" s="146"/>
    </row>
    <row r="45" spans="1:112" s="169" customFormat="1" ht="70.5" customHeight="1" thickTop="1" thickBot="1" x14ac:dyDescent="0.35">
      <c r="A45" s="79"/>
      <c r="B45" s="303" t="s">
        <v>63</v>
      </c>
      <c r="C45" s="304"/>
      <c r="D45" s="126"/>
      <c r="E45" s="224"/>
      <c r="F45" s="209"/>
      <c r="G45" s="282" t="s">
        <v>1</v>
      </c>
      <c r="H45" s="283" t="s">
        <v>2</v>
      </c>
      <c r="I45" s="283" t="s">
        <v>3</v>
      </c>
      <c r="J45" s="283" t="s">
        <v>4</v>
      </c>
      <c r="K45" s="283" t="s">
        <v>5</v>
      </c>
      <c r="L45" s="283" t="s">
        <v>6</v>
      </c>
      <c r="M45" s="283" t="s">
        <v>7</v>
      </c>
      <c r="N45" s="283" t="s">
        <v>8</v>
      </c>
      <c r="O45" s="283" t="s">
        <v>9</v>
      </c>
      <c r="P45" s="283" t="s">
        <v>10</v>
      </c>
      <c r="Q45" s="283" t="s">
        <v>11</v>
      </c>
      <c r="R45" s="283" t="s">
        <v>12</v>
      </c>
      <c r="S45" s="283" t="s">
        <v>13</v>
      </c>
      <c r="T45" s="283" t="s">
        <v>14</v>
      </c>
      <c r="U45" s="283" t="s">
        <v>15</v>
      </c>
      <c r="V45" s="283" t="s">
        <v>84</v>
      </c>
      <c r="W45" s="283" t="s">
        <v>71</v>
      </c>
      <c r="X45" s="283" t="s">
        <v>72</v>
      </c>
      <c r="Y45" s="283" t="s">
        <v>73</v>
      </c>
      <c r="Z45" s="284" t="s">
        <v>74</v>
      </c>
      <c r="AA45" s="213"/>
      <c r="AB45" s="141" t="s">
        <v>16</v>
      </c>
      <c r="AC45" s="214"/>
      <c r="AD45" s="215" t="s">
        <v>17</v>
      </c>
      <c r="AE45" s="216" t="s">
        <v>18</v>
      </c>
      <c r="AF45" s="216" t="s">
        <v>19</v>
      </c>
      <c r="AG45" s="216" t="s">
        <v>20</v>
      </c>
      <c r="AH45" s="216" t="s">
        <v>21</v>
      </c>
      <c r="AI45" s="216" t="s">
        <v>2</v>
      </c>
      <c r="AJ45" s="216" t="s">
        <v>3</v>
      </c>
      <c r="AK45" s="217" t="s">
        <v>22</v>
      </c>
      <c r="AL45" s="220" t="s">
        <v>23</v>
      </c>
      <c r="AM45" s="218" t="s">
        <v>85</v>
      </c>
      <c r="AN45" s="219"/>
      <c r="AO45" s="141" t="s">
        <v>24</v>
      </c>
      <c r="AP45" s="219"/>
      <c r="AQ45" s="215" t="s">
        <v>17</v>
      </c>
      <c r="AR45" s="217" t="s">
        <v>18</v>
      </c>
      <c r="AS45" s="217" t="s">
        <v>19</v>
      </c>
      <c r="AT45" s="217" t="s">
        <v>20</v>
      </c>
      <c r="AU45" s="217" t="s">
        <v>21</v>
      </c>
      <c r="AV45" s="217" t="s">
        <v>66</v>
      </c>
      <c r="AW45" s="220" t="s">
        <v>75</v>
      </c>
      <c r="AX45" s="218" t="s">
        <v>86</v>
      </c>
      <c r="AY45" s="231" t="s">
        <v>2</v>
      </c>
      <c r="AZ45" s="220" t="s">
        <v>3</v>
      </c>
      <c r="BA45" s="220" t="s">
        <v>22</v>
      </c>
      <c r="BB45" s="220" t="s">
        <v>23</v>
      </c>
      <c r="BC45" s="218" t="s">
        <v>85</v>
      </c>
      <c r="BD45" s="221"/>
      <c r="BE45" s="141" t="s">
        <v>25</v>
      </c>
      <c r="BF45" s="221"/>
      <c r="BG45" s="222" t="s">
        <v>17</v>
      </c>
      <c r="BH45" s="220" t="s">
        <v>18</v>
      </c>
      <c r="BI45" s="217" t="s">
        <v>19</v>
      </c>
      <c r="BJ45" s="217" t="s">
        <v>20</v>
      </c>
      <c r="BK45" s="216" t="s">
        <v>21</v>
      </c>
      <c r="BL45" s="218" t="s">
        <v>66</v>
      </c>
      <c r="BM45" s="216" t="s">
        <v>2</v>
      </c>
      <c r="BN45" s="220" t="s">
        <v>3</v>
      </c>
      <c r="BO45" s="220" t="s">
        <v>22</v>
      </c>
      <c r="BP45" s="218" t="s">
        <v>23</v>
      </c>
      <c r="BQ45" s="221"/>
      <c r="BR45" s="141" t="s">
        <v>26</v>
      </c>
      <c r="BS45" s="85"/>
      <c r="BT45" s="138"/>
      <c r="BU45" s="302" t="s">
        <v>83</v>
      </c>
      <c r="BV45" s="302"/>
      <c r="BW45" s="302"/>
      <c r="BX45" s="302"/>
      <c r="BY45" s="302"/>
      <c r="BZ45" s="302"/>
      <c r="CA45" s="302"/>
      <c r="CB45" s="302"/>
      <c r="CC45" s="302"/>
      <c r="CD45" s="302"/>
      <c r="CE45" s="302"/>
      <c r="CF45" s="302"/>
      <c r="CG45" s="146"/>
      <c r="CJ45" s="170"/>
      <c r="CK45" s="160"/>
      <c r="CL45" s="160"/>
    </row>
    <row r="46" spans="1:112" ht="5.0999999999999996" customHeight="1" thickTop="1" x14ac:dyDescent="0.3">
      <c r="A46" s="58"/>
      <c r="B46" s="59"/>
      <c r="C46" s="59"/>
      <c r="D46" s="64"/>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c r="AS46" s="64"/>
      <c r="AT46" s="64"/>
      <c r="AU46" s="64"/>
      <c r="AV46" s="64"/>
      <c r="AW46" s="64"/>
      <c r="AX46" s="64"/>
      <c r="AY46" s="64"/>
      <c r="AZ46" s="64"/>
      <c r="BA46" s="64"/>
      <c r="BB46" s="64"/>
      <c r="BC46" s="64"/>
      <c r="BD46" s="64"/>
      <c r="BE46" s="64"/>
      <c r="BF46" s="64"/>
      <c r="BG46" s="64"/>
      <c r="BH46" s="64"/>
      <c r="BI46" s="64"/>
      <c r="BJ46" s="64"/>
      <c r="BK46" s="64"/>
      <c r="BL46" s="64"/>
      <c r="BM46" s="64"/>
      <c r="BN46" s="64"/>
      <c r="BO46" s="64"/>
      <c r="BP46" s="64"/>
      <c r="BQ46" s="64"/>
      <c r="BR46" s="64"/>
      <c r="BS46" s="64"/>
      <c r="BT46" s="64"/>
      <c r="BU46" s="64"/>
      <c r="BV46" s="64"/>
      <c r="BW46" s="64"/>
      <c r="BX46" s="64"/>
      <c r="BY46" s="64"/>
      <c r="BZ46" s="64"/>
      <c r="CA46" s="64"/>
      <c r="CB46" s="64"/>
      <c r="CC46" s="64"/>
      <c r="CD46" s="64"/>
      <c r="CE46" s="64"/>
      <c r="CF46" s="64"/>
      <c r="CG46" s="147"/>
      <c r="CK46" s="170"/>
      <c r="CL46" s="170"/>
    </row>
    <row r="47" spans="1:112" ht="5.0999999999999996" customHeight="1" x14ac:dyDescent="0.3">
      <c r="A47" s="65"/>
      <c r="B47" s="66"/>
      <c r="C47" s="66"/>
      <c r="D47" s="66"/>
      <c r="E47" s="66"/>
      <c r="F47" s="66"/>
      <c r="G47" s="66"/>
      <c r="H47" s="66"/>
      <c r="I47" s="66"/>
      <c r="J47" s="66"/>
      <c r="K47" s="66"/>
      <c r="L47" s="66"/>
      <c r="M47" s="66"/>
      <c r="N47" s="66"/>
      <c r="O47" s="66"/>
      <c r="P47" s="66"/>
      <c r="Q47" s="66"/>
      <c r="R47" s="66"/>
      <c r="S47" s="66"/>
      <c r="T47" s="66"/>
      <c r="U47" s="66"/>
      <c r="V47" s="66"/>
      <c r="W47" s="66"/>
      <c r="X47" s="66"/>
      <c r="Y47" s="66"/>
      <c r="Z47" s="66"/>
      <c r="AA47" s="66"/>
      <c r="AB47" s="66"/>
      <c r="AC47" s="66"/>
      <c r="AD47" s="274"/>
      <c r="AE47" s="274"/>
      <c r="AF47" s="274"/>
      <c r="AG47" s="274"/>
      <c r="AH47" s="274"/>
      <c r="AI47" s="274"/>
      <c r="AJ47" s="274"/>
      <c r="AK47" s="274"/>
      <c r="AL47" s="274"/>
      <c r="AM47" s="274"/>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191"/>
    </row>
    <row r="48" spans="1:112" ht="21.9" customHeight="1" x14ac:dyDescent="0.3">
      <c r="A48" s="65"/>
      <c r="B48" s="295" t="s">
        <v>64</v>
      </c>
      <c r="C48" s="296"/>
      <c r="D48" s="127"/>
      <c r="E48" s="278"/>
      <c r="F48" s="204"/>
      <c r="G48" s="112"/>
      <c r="H48" s="113"/>
      <c r="I48" s="113"/>
      <c r="J48" s="113"/>
      <c r="K48" s="113"/>
      <c r="L48" s="113"/>
      <c r="M48" s="113"/>
      <c r="N48" s="113"/>
      <c r="O48" s="113"/>
      <c r="P48" s="113"/>
      <c r="Q48" s="113"/>
      <c r="R48" s="113"/>
      <c r="S48" s="113"/>
      <c r="T48" s="113"/>
      <c r="U48" s="113"/>
      <c r="V48" s="113"/>
      <c r="W48" s="113"/>
      <c r="X48" s="113"/>
      <c r="Y48" s="113"/>
      <c r="Z48" s="113"/>
      <c r="AA48" s="205"/>
      <c r="AB48" s="278"/>
      <c r="AC48" s="206"/>
      <c r="AD48" s="112"/>
      <c r="AE48" s="173"/>
      <c r="AF48" s="173"/>
      <c r="AG48" s="173"/>
      <c r="AH48" s="173"/>
      <c r="AI48" s="173"/>
      <c r="AJ48" s="173"/>
      <c r="AK48" s="113"/>
      <c r="AL48" s="113"/>
      <c r="AM48" s="113"/>
      <c r="AN48" s="205"/>
      <c r="AO48" s="278"/>
      <c r="AP48" s="206"/>
      <c r="AQ48" s="112"/>
      <c r="AR48" s="173"/>
      <c r="AS48" s="173"/>
      <c r="AT48" s="173"/>
      <c r="AU48" s="173"/>
      <c r="AV48" s="113"/>
      <c r="AW48" s="113"/>
      <c r="AX48" s="113"/>
      <c r="AY48" s="113"/>
      <c r="AZ48" s="113"/>
      <c r="BA48" s="113"/>
      <c r="BB48" s="113"/>
      <c r="BC48" s="113"/>
      <c r="BD48" s="205"/>
      <c r="BE48" s="278"/>
      <c r="BF48" s="206"/>
      <c r="BG48" s="112"/>
      <c r="BH48" s="173"/>
      <c r="BI48" s="173"/>
      <c r="BJ48" s="173"/>
      <c r="BK48" s="173"/>
      <c r="BL48" s="113"/>
      <c r="BM48" s="113"/>
      <c r="BN48" s="113"/>
      <c r="BO48" s="113"/>
      <c r="BP48" s="113"/>
      <c r="BQ48" s="205"/>
      <c r="BR48" s="278"/>
      <c r="BS48" s="206"/>
      <c r="BT48" s="206"/>
      <c r="BU48" s="275"/>
      <c r="BV48" s="276"/>
      <c r="BW48" s="276"/>
      <c r="BX48" s="276"/>
      <c r="BY48" s="276"/>
      <c r="BZ48" s="276"/>
      <c r="CA48" s="276"/>
      <c r="CB48" s="276"/>
      <c r="CC48" s="277"/>
      <c r="CD48" s="276"/>
      <c r="CE48" s="276"/>
      <c r="CF48" s="276"/>
      <c r="CG48" s="191"/>
    </row>
    <row r="49" spans="1:85" ht="5.0999999999999996" customHeight="1" x14ac:dyDescent="0.3">
      <c r="A49" s="67"/>
      <c r="B49" s="68"/>
      <c r="C49" s="68"/>
      <c r="D49" s="68"/>
      <c r="E49" s="68"/>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9"/>
      <c r="CA49" s="68"/>
      <c r="CB49" s="68"/>
      <c r="CC49" s="68"/>
      <c r="CD49" s="68"/>
      <c r="CE49" s="68"/>
      <c r="CF49" s="68"/>
      <c r="CG49" s="192"/>
    </row>
  </sheetData>
  <sheetProtection password="DC67" sheet="1" objects="1" scenarios="1"/>
  <dataConsolidate/>
  <mergeCells count="15">
    <mergeCell ref="B48:C48"/>
    <mergeCell ref="BX3:BX5"/>
    <mergeCell ref="CF38:CF42"/>
    <mergeCell ref="CD3:CD5"/>
    <mergeCell ref="CD38:CD42"/>
    <mergeCell ref="CB3:CB5"/>
    <mergeCell ref="BU45:CF45"/>
    <mergeCell ref="B45:C45"/>
    <mergeCell ref="B2:C2"/>
    <mergeCell ref="B42:C42"/>
    <mergeCell ref="BX38:BX42"/>
    <mergeCell ref="BZ38:BZ42"/>
    <mergeCell ref="CB38:CB42"/>
    <mergeCell ref="B40:E40"/>
    <mergeCell ref="B39:E39"/>
  </mergeCells>
  <dataValidations count="9">
    <dataValidation type="whole" allowBlank="1" showInputMessage="1" showErrorMessage="1" sqref="BQ7:BT36 BD7:BF36 AN7:AP36 U7:U36" xr:uid="{00000000-0002-0000-0100-000000000000}">
      <formula1>0</formula1>
      <formula2>1</formula2>
    </dataValidation>
    <dataValidation type="whole" allowBlank="1" showInputMessage="1" showErrorMessage="1" sqref="I7:J36 L7:L36 T7:T36 O7:O36 Q7:R36 V7:V36 X7:Y36 AE7:AE36 AI7:AI36 AS7:AT36 AW7:AW36 BA7:BB36" xr:uid="{00000000-0002-0000-0100-000001000000}">
      <formula1>0</formula1>
      <formula2>2</formula2>
    </dataValidation>
    <dataValidation type="whole" allowBlank="1" showInputMessage="1" showErrorMessage="1" sqref="W7:W36 Z7:Z36 AV7:AV36 BL7:BL36 BG7:BG36 AY7:AY36 AD7:AD36 S7:S36 M7:N36 K7:K36 P7:P36 H7:H36 BP7:BP36 AK7:AL36" xr:uid="{00000000-0002-0000-0100-000002000000}">
      <formula1>0</formula1>
      <formula2>3</formula2>
    </dataValidation>
    <dataValidation type="whole" allowBlank="1" showInputMessage="1" showErrorMessage="1" sqref="AU7:AU36 AJ7:AJ36 AQ7:AR36 AX7:AX36 AZ7:AZ36 BC7:BC36 BM7:BO36 BH7:BJ36" xr:uid="{00000000-0002-0000-0100-000003000000}">
      <formula1>0</formula1>
      <formula2>4</formula2>
    </dataValidation>
    <dataValidation type="whole" allowBlank="1" showInputMessage="1" showErrorMessage="1" sqref="AF7:AF36 G7:G36" xr:uid="{00000000-0002-0000-0100-000004000000}">
      <formula1>0</formula1>
      <formula2>5</formula2>
    </dataValidation>
    <dataValidation type="whole" allowBlank="1" showInputMessage="1" showErrorMessage="1" errorTitle="falsche Eingabe" error="nur 0 oder 1 Punkt" sqref="AA7:AA36" xr:uid="{00000000-0002-0000-0100-000005000000}">
      <formula1>0</formula1>
      <formula2>1</formula2>
    </dataValidation>
    <dataValidation type="whole" allowBlank="1" showInputMessage="1" showErrorMessage="1" sqref="AM7:AM36 AG7:AH36" xr:uid="{00000000-0002-0000-0100-000006000000}">
      <formula1>0</formula1>
      <formula2>6</formula2>
    </dataValidation>
    <dataValidation type="whole" allowBlank="1" showInputMessage="1" showErrorMessage="1" errorTitle="Vornote" error="- bitte richtig eingeben" promptTitle="Notenpunkte" prompt="- muss zwischen 0 und 15 liegen" sqref="BX7:BX36" xr:uid="{00000000-0002-0000-0100-000007000000}">
      <formula1>0</formula1>
      <formula2>15</formula2>
    </dataValidation>
    <dataValidation type="whole" allowBlank="1" showInputMessage="1" showErrorMessage="1" sqref="BK7:BK36" xr:uid="{00000000-0002-0000-0100-000008000000}">
      <formula1>0</formula1>
      <formula2>7</formula2>
    </dataValidation>
  </dataValidations>
  <printOptions horizontalCentered="1" verticalCentered="1"/>
  <pageMargins left="0.47499999999999998" right="0.39370078740157483" top="0.19685039370078741" bottom="0.19685039370078741" header="0.51181102362204722" footer="0.51181102362204722"/>
  <pageSetup paperSize="9" orientation="landscape" horizontalDpi="300" verticalDpi="300" r:id="rId1"/>
  <headerFooter alignWithMargins="0"/>
  <ignoredErrors>
    <ignoredError sqref="CV7 CU8:CU11 CV9:CV11" formulaRange="1"/>
    <ignoredError sqref="G45 G2" numberStoredAsText="1"/>
    <ignoredError sqref="CB3" evalError="1"/>
  </ignoredError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6" baseType="variant">
      <vt:variant>
        <vt:lpstr>Arbeitsblätter</vt:lpstr>
      </vt:variant>
      <vt:variant>
        <vt:i4>2</vt:i4>
      </vt:variant>
      <vt:variant>
        <vt:lpstr>Diagramme</vt:lpstr>
      </vt:variant>
      <vt:variant>
        <vt:i4>2</vt:i4>
      </vt:variant>
      <vt:variant>
        <vt:lpstr>Benannte Bereiche</vt:lpstr>
      </vt:variant>
      <vt:variant>
        <vt:i4>2</vt:i4>
      </vt:variant>
    </vt:vector>
  </HeadingPairs>
  <TitlesOfParts>
    <vt:vector size="6" baseType="lpstr">
      <vt:lpstr>Hinweise</vt:lpstr>
      <vt:lpstr>Tabelle</vt:lpstr>
      <vt:lpstr>Diagramm</vt:lpstr>
      <vt:lpstr>Punktebewegung</vt:lpstr>
      <vt:lpstr>Hinweise!Druckbereich</vt:lpstr>
      <vt:lpstr>Tabelle!Druckbereich</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Ingolf</dc:creator>
  <cp:lastModifiedBy>Administrator</cp:lastModifiedBy>
  <cp:revision/>
  <dcterms:created xsi:type="dcterms:W3CDTF">2001-03-16T09:29:45Z</dcterms:created>
  <dcterms:modified xsi:type="dcterms:W3CDTF">2022-05-24T18:07:24Z</dcterms:modified>
</cp:coreProperties>
</file>